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8325" activeTab="3"/>
  </bookViews>
  <sheets>
    <sheet name="заг фонд 2017" sheetId="1" r:id="rId1"/>
    <sheet name="спец.фонд 2017" sheetId="2" r:id="rId2"/>
    <sheet name="Заг.фонд 2018" sheetId="3" r:id="rId3"/>
    <sheet name="спец.фонд 2018" sheetId="4" r:id="rId4"/>
  </sheets>
  <definedNames>
    <definedName name="_xlnm.Print_Area" localSheetId="0">'заг фонд 2017'!$A$1:$H$42</definedName>
  </definedNames>
  <calcPr fullCalcOnLoad="1"/>
</workbook>
</file>

<file path=xl/sharedStrings.xml><?xml version="1.0" encoding="utf-8"?>
<sst xmlns="http://schemas.openxmlformats.org/spreadsheetml/2006/main" count="181" uniqueCount="88">
  <si>
    <t>Загальний фонд</t>
  </si>
  <si>
    <t>Код</t>
  </si>
  <si>
    <t>Найменування</t>
  </si>
  <si>
    <t>Податкові надходження</t>
  </si>
  <si>
    <t>Місцеві податки і збори</t>
  </si>
  <si>
    <t>Неподаткові надходження</t>
  </si>
  <si>
    <t>Інші надходження</t>
  </si>
  <si>
    <t>Адміністративні штрафи та інші санкції</t>
  </si>
  <si>
    <t>Державне мито</t>
  </si>
  <si>
    <t>Усього ( без урахування трансфертів)</t>
  </si>
  <si>
    <t>Усього</t>
  </si>
  <si>
    <t>Єдиний податок</t>
  </si>
  <si>
    <t>Єдиний податок з юридичний осіб</t>
  </si>
  <si>
    <t>Єдиний податок з фізичних осіб</t>
  </si>
  <si>
    <t xml:space="preserve">Державне мито, що сплачується за місцем розгляду та оформлення документів, у тому числі оформлення документів на спадщину і дарування 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</si>
  <si>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</si>
  <si>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від орендної плати за користування цілісним майновим комплексом та іншим державним майном</t>
  </si>
  <si>
    <t>Адміністративні збори та платежі, доходи від некомерційної господарської діяльності</t>
  </si>
  <si>
    <t xml:space="preserve"> 
Внутрішні податки на товари та послуги  </t>
  </si>
  <si>
    <t>Податок на майно</t>
  </si>
  <si>
    <t>«Податок на нерухоме майно, відмінне від земельної ділянки, сплачений юридичними особами, які є власниками об'єктів житлової нерухомості»,</t>
  </si>
  <si>
    <t>«Податок на нерухоме майно, відмінне від земельної ділянки, сплачений фізичними особами, які є власниками об'єктів житлової нерухомості»,</t>
  </si>
  <si>
    <t>18010300 </t>
  </si>
  <si>
    <t>«Податок на нерухоме майно, відмінне від земельної ділянки, сплачений фізичними особами, які є власниками об'єктів нежитлової нерухомості»;</t>
  </si>
  <si>
    <t>18010400 </t>
  </si>
  <si>
    <t>«Податок на нерухоме майно, відмінне від земельної ділянки, сплачений  юридичними особами, які є власниками об'єктів нежитлової нерухомості»;</t>
  </si>
  <si>
    <t>18010500 </t>
  </si>
  <si>
    <t>«Земельний податок з юридичних осіб»;  </t>
  </si>
  <si>
    <t>18010600 </t>
  </si>
  <si>
    <t>«Орендна плата з юридичних осіб»;  </t>
  </si>
  <si>
    <t>18010700 </t>
  </si>
  <si>
    <t>«Земельний податок з фізичних осіб»;  </t>
  </si>
  <si>
    <t>18010900 </t>
  </si>
  <si>
    <t>«Орендна плата з фізичних осіб»;  </t>
  </si>
  <si>
    <t>«Транспортний податок з фізичних осіб»;</t>
  </si>
  <si>
    <t>«Транспортний податок з юридичних осіб»;</t>
  </si>
  <si>
    <t xml:space="preserve">Доходи від власності та підприємницької діяльності </t>
  </si>
  <si>
    <t>Інші неподаткові надходження</t>
  </si>
  <si>
    <t>Кошти від продажу землі і нематеріальних активів </t>
  </si>
  <si>
    <t>«Акцизний податок з реалізації суб’єктами господарювання роздрібної торгівлі підакцизних товарів»;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</si>
  <si>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</si>
  <si>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</si>
  <si>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</si>
  <si>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Факт</t>
  </si>
  <si>
    <t>Адміністративні штрафи та штрафні санкції за порушення законодавства у сфері виробництва та обігу алкогольних напоїв та тютюнов</t>
  </si>
  <si>
    <t>(станом на 31.03.2017р.)</t>
  </si>
  <si>
    <t>Поч.річн. план</t>
  </si>
  <si>
    <t>Уточн.річн. план</t>
  </si>
  <si>
    <t xml:space="preserve"> Уточ.пл. за період</t>
  </si>
  <si>
    <t>+/-</t>
  </si>
  <si>
    <t>% викон.</t>
  </si>
  <si>
    <t>по Немішаївській селищній раді за 1 квартал 2017 р.</t>
  </si>
  <si>
    <t>Аналіз виконання плану по доходах</t>
  </si>
  <si>
    <t>грн.</t>
  </si>
  <si>
    <t>ККД</t>
  </si>
  <si>
    <t>Доходи</t>
  </si>
  <si>
    <t>селище Немішаєве</t>
  </si>
  <si>
    <t>Податкові надходження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</si>
  <si>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</si>
  <si>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</si>
  <si>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</si>
  <si>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</si>
  <si>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</si>
  <si>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</si>
  <si>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</si>
  <si>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</si>
  <si>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</si>
  <si>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</si>
  <si>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</si>
  <si>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</si>
  <si>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</si>
  <si>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</si>
  <si>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</si>
  <si>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</si>
  <si>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</si>
  <si>
    <t>Спеціальний фонд</t>
  </si>
  <si>
    <t>по Немішаївській селищній раді за 1 квартал 2018 р.</t>
  </si>
  <si>
    <t>(станом на 31.03.2018р.)</t>
  </si>
  <si>
    <t>Збори та плата за спеціальне використання природних ресурсів</t>
  </si>
  <si>
    <t>Збір за спеціальне використання лісових ресурсів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</si>
  <si>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 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</si>
  <si>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</si>
  <si>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Уточ.річн. план</t>
  </si>
  <si>
    <t>Податок на прибуток підприємств та фінансових установ комунальної власності </t>
  </si>
  <si>
    <t>Податок на прибуток підприємств  </t>
  </si>
  <si>
    <t>Збір за провадження торговельної діяльності (роздрібна торгівля), сплачений фізичними особами, що справлявся до 1 січня 2015 року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</si>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</sst>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0.00"/>
  </numFmts>
  <fonts count="58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Trebuchet MS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sz val="18"/>
      <color theme="1"/>
      <name val="Calibri"/>
      <family val="2"/>
    </font>
    <font>
      <b/>
      <sz val="12"/>
      <color theme="1"/>
      <name val="Arial"/>
      <family val="2"/>
    </font>
    <font>
      <sz val="10"/>
      <color rgb="FF0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 horizontal="left"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left" wrapText="1"/>
    </xf>
    <xf numFmtId="0" fontId="41" fillId="0" borderId="0" xfId="0" applyFont="1" applyAlignment="1">
      <alignment horizontal="center"/>
    </xf>
    <xf numFmtId="0" fontId="55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left"/>
    </xf>
    <xf numFmtId="188" fontId="41" fillId="33" borderId="10" xfId="0" applyNumberFormat="1" applyFont="1" applyFill="1" applyBorder="1" applyAlignment="1">
      <alignment horizontal="left"/>
    </xf>
    <xf numFmtId="188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0" fontId="4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57" fillId="0" borderId="0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/>
    </xf>
    <xf numFmtId="188" fontId="2" fillId="0" borderId="10" xfId="0" applyNumberFormat="1" applyFont="1" applyBorder="1" applyAlignment="1">
      <alignment horizontal="left" vertical="top"/>
    </xf>
    <xf numFmtId="188" fontId="0" fillId="0" borderId="10" xfId="0" applyNumberFormat="1" applyBorder="1" applyAlignment="1">
      <alignment horizontal="left" vertical="top"/>
    </xf>
    <xf numFmtId="2" fontId="0" fillId="0" borderId="10" xfId="0" applyNumberFormat="1" applyFill="1" applyBorder="1" applyAlignment="1">
      <alignment horizontal="left" vertical="top"/>
    </xf>
    <xf numFmtId="188" fontId="41" fillId="33" borderId="10" xfId="0" applyNumberFormat="1" applyFont="1" applyFill="1" applyBorder="1" applyAlignment="1">
      <alignment horizontal="left" vertical="top"/>
    </xf>
    <xf numFmtId="2" fontId="0" fillId="0" borderId="10" xfId="0" applyNumberFormat="1" applyBorder="1" applyAlignment="1">
      <alignment horizontal="left" vertical="top"/>
    </xf>
    <xf numFmtId="2" fontId="29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52" fillId="0" borderId="0" xfId="0" applyFont="1" applyAlignment="1">
      <alignment/>
    </xf>
    <xf numFmtId="0" fontId="37" fillId="0" borderId="0" xfId="42" applyAlignment="1">
      <alignment/>
    </xf>
    <xf numFmtId="0" fontId="0" fillId="0" borderId="0" xfId="0" applyAlignment="1">
      <alignment wrapText="1"/>
    </xf>
    <xf numFmtId="0" fontId="52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view="pageBreakPreview" zoomScale="90" zoomScaleNormal="80" zoomScaleSheetLayoutView="90" zoomScalePageLayoutView="0" workbookViewId="0" topLeftCell="A41">
      <selection activeCell="A13" sqref="A1:IV16384"/>
    </sheetView>
  </sheetViews>
  <sheetFormatPr defaultColWidth="9.140625" defaultRowHeight="12.75"/>
  <cols>
    <col min="1" max="1" width="11.00390625" style="0" customWidth="1"/>
    <col min="2" max="2" width="47.8515625" style="0" customWidth="1"/>
    <col min="3" max="3" width="14.57421875" style="0" customWidth="1"/>
    <col min="4" max="8" width="11.421875" style="0" customWidth="1"/>
  </cols>
  <sheetData>
    <row r="1" spans="5:8" ht="12.75">
      <c r="E1" s="1"/>
      <c r="F1" s="2"/>
      <c r="G1" s="2"/>
      <c r="H1" s="2"/>
    </row>
    <row r="2" spans="1:8" ht="15.75">
      <c r="A2" s="42" t="s">
        <v>52</v>
      </c>
      <c r="B2" s="42"/>
      <c r="C2" s="42"/>
      <c r="D2" s="42"/>
      <c r="E2" s="42"/>
      <c r="F2" s="42"/>
      <c r="G2" s="42"/>
      <c r="H2" s="42"/>
    </row>
    <row r="3" spans="1:8" ht="15.75">
      <c r="A3" s="39" t="s">
        <v>51</v>
      </c>
      <c r="B3" s="39"/>
      <c r="C3" s="39"/>
      <c r="D3" s="39"/>
      <c r="E3" s="39"/>
      <c r="F3" s="39"/>
      <c r="G3" s="39"/>
      <c r="H3" s="39"/>
    </row>
    <row r="4" spans="1:8" ht="15.75">
      <c r="A4" s="41" t="s">
        <v>0</v>
      </c>
      <c r="B4" s="41"/>
      <c r="C4" s="41"/>
      <c r="D4" s="41"/>
      <c r="E4" s="41"/>
      <c r="F4" s="41"/>
      <c r="G4" s="41"/>
      <c r="H4" s="41"/>
    </row>
    <row r="5" spans="1:8" ht="15.75">
      <c r="A5" s="40" t="s">
        <v>45</v>
      </c>
      <c r="B5" s="40"/>
      <c r="C5" s="40"/>
      <c r="D5" s="40"/>
      <c r="E5" s="40"/>
      <c r="F5" s="40"/>
      <c r="G5" s="40"/>
      <c r="H5" s="40"/>
    </row>
    <row r="6" spans="1:8" ht="25.5">
      <c r="A6" s="16" t="s">
        <v>1</v>
      </c>
      <c r="B6" s="37" t="s">
        <v>2</v>
      </c>
      <c r="C6" s="17" t="s">
        <v>46</v>
      </c>
      <c r="D6" s="17" t="s">
        <v>47</v>
      </c>
      <c r="E6" s="17" t="s">
        <v>48</v>
      </c>
      <c r="F6" s="18" t="s">
        <v>43</v>
      </c>
      <c r="G6" s="18" t="s">
        <v>49</v>
      </c>
      <c r="H6" s="18" t="s">
        <v>50</v>
      </c>
    </row>
    <row r="7" spans="1:8" ht="13.5" customHeight="1">
      <c r="A7" s="11">
        <v>10000000</v>
      </c>
      <c r="B7" s="38" t="s">
        <v>3</v>
      </c>
      <c r="C7" s="36">
        <f>C8+C10</f>
        <v>5578500</v>
      </c>
      <c r="D7" s="36">
        <f>D8+D10</f>
        <v>5578500</v>
      </c>
      <c r="E7" s="36">
        <f>E8+E10</f>
        <v>1190200</v>
      </c>
      <c r="F7" s="36">
        <f>F8+F10</f>
        <v>2200081.41</v>
      </c>
      <c r="G7" s="36">
        <f>G8+G10</f>
        <v>1009881.4099999999</v>
      </c>
      <c r="H7" s="19">
        <f>F7/E7*100</f>
        <v>184.84972357586963</v>
      </c>
    </row>
    <row r="8" spans="1:8" ht="26.25" customHeight="1">
      <c r="A8" s="7">
        <v>14000000</v>
      </c>
      <c r="B8" s="8" t="s">
        <v>18</v>
      </c>
      <c r="C8" s="36">
        <f>C9</f>
        <v>873000</v>
      </c>
      <c r="D8" s="36">
        <f>D9</f>
        <v>873000</v>
      </c>
      <c r="E8" s="36">
        <f>E9</f>
        <v>189200</v>
      </c>
      <c r="F8" s="36">
        <f>F9</f>
        <v>227378.43</v>
      </c>
      <c r="G8" s="36">
        <f>G9</f>
        <v>38178.42999999999</v>
      </c>
      <c r="H8" s="19">
        <f aca="true" t="shared" si="0" ref="H8:H41">F8/E8*100</f>
        <v>120.17887420718816</v>
      </c>
    </row>
    <row r="9" spans="1:8" ht="41.25" customHeight="1">
      <c r="A9" s="10">
        <v>14040000</v>
      </c>
      <c r="B9" s="10" t="s">
        <v>39</v>
      </c>
      <c r="C9" s="14">
        <v>873000</v>
      </c>
      <c r="D9" s="14">
        <v>873000</v>
      </c>
      <c r="E9" s="13">
        <v>189200</v>
      </c>
      <c r="F9" s="14">
        <v>227378.43</v>
      </c>
      <c r="G9" s="13">
        <f aca="true" t="shared" si="1" ref="G9:G40">F9-E9</f>
        <v>38178.42999999999</v>
      </c>
      <c r="H9" s="13">
        <f t="shared" si="0"/>
        <v>120.17887420718816</v>
      </c>
    </row>
    <row r="10" spans="1:8" ht="13.5" customHeight="1">
      <c r="A10" s="11">
        <v>18000000</v>
      </c>
      <c r="B10" s="20" t="s">
        <v>4</v>
      </c>
      <c r="C10" s="36">
        <f>C11+C22</f>
        <v>4705500</v>
      </c>
      <c r="D10" s="36">
        <f>D11+D22</f>
        <v>4705500</v>
      </c>
      <c r="E10" s="19">
        <f>E11+E22</f>
        <v>1001000</v>
      </c>
      <c r="F10" s="19">
        <f>F11+F22</f>
        <v>1972702.98</v>
      </c>
      <c r="G10" s="19">
        <f>G11+G22</f>
        <v>971702.98</v>
      </c>
      <c r="H10" s="19">
        <f t="shared" si="0"/>
        <v>197.0732247752248</v>
      </c>
    </row>
    <row r="11" spans="1:8" ht="13.5" customHeight="1">
      <c r="A11" s="11">
        <v>18010000</v>
      </c>
      <c r="B11" s="20" t="s">
        <v>19</v>
      </c>
      <c r="C11" s="36">
        <f>SUM(C12:C21)</f>
        <v>1241000</v>
      </c>
      <c r="D11" s="36">
        <f>SUM(D12:D21)</f>
        <v>1241000</v>
      </c>
      <c r="E11" s="19">
        <f>SUM(E12:E21)</f>
        <v>302900</v>
      </c>
      <c r="F11" s="19">
        <f>SUM(F12:F21)</f>
        <v>873972.62</v>
      </c>
      <c r="G11" s="19">
        <f>SUM(G12:G21)</f>
        <v>571072.62</v>
      </c>
      <c r="H11" s="19">
        <f t="shared" si="0"/>
        <v>288.53503466490594</v>
      </c>
    </row>
    <row r="12" spans="1:10" ht="36.75" customHeight="1">
      <c r="A12" s="9">
        <v>18010100</v>
      </c>
      <c r="B12" s="10" t="s">
        <v>20</v>
      </c>
      <c r="C12" s="14">
        <v>24000</v>
      </c>
      <c r="D12" s="14">
        <v>24000</v>
      </c>
      <c r="E12" s="13">
        <v>6000</v>
      </c>
      <c r="F12" s="13">
        <v>6150.92</v>
      </c>
      <c r="G12" s="13">
        <f t="shared" si="1"/>
        <v>150.92000000000007</v>
      </c>
      <c r="H12" s="13">
        <f t="shared" si="0"/>
        <v>102.51533333333333</v>
      </c>
      <c r="I12" s="3"/>
      <c r="J12" s="5"/>
    </row>
    <row r="13" spans="1:10" ht="36.75" customHeight="1">
      <c r="A13" s="9">
        <v>18010200</v>
      </c>
      <c r="B13" s="10" t="s">
        <v>21</v>
      </c>
      <c r="C13" s="14">
        <v>8600</v>
      </c>
      <c r="D13" s="14">
        <v>8600</v>
      </c>
      <c r="E13" s="13">
        <v>0</v>
      </c>
      <c r="F13" s="13">
        <v>510.35</v>
      </c>
      <c r="G13" s="13">
        <f t="shared" si="1"/>
        <v>510.35</v>
      </c>
      <c r="H13" s="13">
        <v>0</v>
      </c>
      <c r="I13" s="3"/>
      <c r="J13" s="5"/>
    </row>
    <row r="14" spans="1:10" ht="36.75" customHeight="1">
      <c r="A14" s="10" t="s">
        <v>22</v>
      </c>
      <c r="B14" s="10" t="s">
        <v>23</v>
      </c>
      <c r="C14" s="14">
        <v>17200</v>
      </c>
      <c r="D14" s="14">
        <v>17200</v>
      </c>
      <c r="E14" s="13">
        <v>0</v>
      </c>
      <c r="F14" s="13">
        <v>9941.62</v>
      </c>
      <c r="G14" s="13">
        <f t="shared" si="1"/>
        <v>9941.62</v>
      </c>
      <c r="H14" s="13">
        <v>0</v>
      </c>
      <c r="I14" s="3"/>
      <c r="J14" s="5"/>
    </row>
    <row r="15" spans="1:10" ht="36.75" customHeight="1">
      <c r="A15" s="10" t="s">
        <v>24</v>
      </c>
      <c r="B15" s="10" t="s">
        <v>25</v>
      </c>
      <c r="C15" s="14">
        <v>25400</v>
      </c>
      <c r="D15" s="14">
        <v>25400</v>
      </c>
      <c r="E15" s="13">
        <v>4500</v>
      </c>
      <c r="F15" s="13">
        <v>3081.76</v>
      </c>
      <c r="G15" s="13">
        <f t="shared" si="1"/>
        <v>-1418.2399999999998</v>
      </c>
      <c r="H15" s="13">
        <f t="shared" si="0"/>
        <v>68.48355555555557</v>
      </c>
      <c r="I15" s="3"/>
      <c r="J15" s="5"/>
    </row>
    <row r="16" spans="1:10" ht="13.5" customHeight="1">
      <c r="A16" s="10" t="s">
        <v>26</v>
      </c>
      <c r="B16" s="10" t="s">
        <v>27</v>
      </c>
      <c r="C16" s="14">
        <v>310000</v>
      </c>
      <c r="D16" s="14">
        <v>310000</v>
      </c>
      <c r="E16" s="13">
        <v>79200</v>
      </c>
      <c r="F16" s="13">
        <v>584224.84</v>
      </c>
      <c r="G16" s="13">
        <f t="shared" si="1"/>
        <v>505024.83999999997</v>
      </c>
      <c r="H16" s="13">
        <f t="shared" si="0"/>
        <v>737.6576262626262</v>
      </c>
      <c r="I16" s="3"/>
      <c r="J16" s="5"/>
    </row>
    <row r="17" spans="1:10" ht="13.5" customHeight="1">
      <c r="A17" s="10" t="s">
        <v>28</v>
      </c>
      <c r="B17" s="10" t="s">
        <v>29</v>
      </c>
      <c r="C17" s="14">
        <v>530000</v>
      </c>
      <c r="D17" s="14">
        <v>530000</v>
      </c>
      <c r="E17" s="13">
        <v>135600</v>
      </c>
      <c r="F17" s="13">
        <v>174685.35</v>
      </c>
      <c r="G17" s="13">
        <f t="shared" si="1"/>
        <v>39085.350000000006</v>
      </c>
      <c r="H17" s="13">
        <f t="shared" si="0"/>
        <v>128.82400442477876</v>
      </c>
      <c r="I17" s="3"/>
      <c r="J17" s="5"/>
    </row>
    <row r="18" spans="1:10" ht="13.5" customHeight="1">
      <c r="A18" s="10" t="s">
        <v>30</v>
      </c>
      <c r="B18" s="10" t="s">
        <v>31</v>
      </c>
      <c r="C18" s="14">
        <v>70800</v>
      </c>
      <c r="D18" s="14">
        <v>70800</v>
      </c>
      <c r="E18" s="13">
        <v>13800</v>
      </c>
      <c r="F18" s="13">
        <v>15370.77</v>
      </c>
      <c r="G18" s="13">
        <f t="shared" si="1"/>
        <v>1570.7700000000004</v>
      </c>
      <c r="H18" s="13">
        <f t="shared" si="0"/>
        <v>111.38239130434783</v>
      </c>
      <c r="I18" s="3"/>
      <c r="J18" s="5"/>
    </row>
    <row r="19" spans="1:10" ht="13.5" customHeight="1">
      <c r="A19" s="10" t="s">
        <v>32</v>
      </c>
      <c r="B19" s="10" t="s">
        <v>33</v>
      </c>
      <c r="C19" s="14">
        <v>230000</v>
      </c>
      <c r="D19" s="14">
        <v>230000</v>
      </c>
      <c r="E19" s="13">
        <v>63800</v>
      </c>
      <c r="F19" s="13">
        <v>75257.01</v>
      </c>
      <c r="G19" s="13">
        <f t="shared" si="1"/>
        <v>11457.009999999995</v>
      </c>
      <c r="H19" s="13">
        <f t="shared" si="0"/>
        <v>117.95769592476488</v>
      </c>
      <c r="I19" s="3"/>
      <c r="J19" s="5"/>
    </row>
    <row r="20" spans="1:10" ht="13.5" customHeight="1">
      <c r="A20" s="10">
        <v>18011000</v>
      </c>
      <c r="B20" s="10" t="s">
        <v>34</v>
      </c>
      <c r="C20" s="14">
        <v>0</v>
      </c>
      <c r="D20" s="14">
        <v>0</v>
      </c>
      <c r="E20" s="13">
        <v>0</v>
      </c>
      <c r="F20" s="13"/>
      <c r="G20" s="13">
        <f t="shared" si="1"/>
        <v>0</v>
      </c>
      <c r="H20" s="13">
        <v>0</v>
      </c>
      <c r="I20" s="3"/>
      <c r="J20" s="5"/>
    </row>
    <row r="21" spans="1:10" ht="13.5" customHeight="1">
      <c r="A21" s="10">
        <v>18011100</v>
      </c>
      <c r="B21" s="10" t="s">
        <v>35</v>
      </c>
      <c r="C21" s="14">
        <v>25000</v>
      </c>
      <c r="D21" s="14">
        <v>25000</v>
      </c>
      <c r="E21" s="13">
        <v>0</v>
      </c>
      <c r="F21" s="13">
        <v>4750</v>
      </c>
      <c r="G21" s="13">
        <f t="shared" si="1"/>
        <v>4750</v>
      </c>
      <c r="H21" s="13">
        <v>0</v>
      </c>
      <c r="I21" s="3"/>
      <c r="J21" s="5"/>
    </row>
    <row r="22" spans="1:10" ht="13.5" customHeight="1">
      <c r="A22" s="7">
        <v>18050000</v>
      </c>
      <c r="B22" s="8" t="s">
        <v>11</v>
      </c>
      <c r="C22" s="36">
        <f>SUM(C23:C24)</f>
        <v>3464500</v>
      </c>
      <c r="D22" s="36">
        <f>SUM(D23:D24)</f>
        <v>3464500</v>
      </c>
      <c r="E22" s="36">
        <f>SUM(E23:E24)</f>
        <v>698100</v>
      </c>
      <c r="F22" s="36">
        <f>SUM(F23:F24)</f>
        <v>1098730.3599999999</v>
      </c>
      <c r="G22" s="36">
        <f>SUM(G23:G24)</f>
        <v>400630.3599999999</v>
      </c>
      <c r="H22" s="19">
        <f t="shared" si="0"/>
        <v>157.388677839851</v>
      </c>
      <c r="I22" s="5"/>
      <c r="J22" s="5"/>
    </row>
    <row r="23" spans="1:9" ht="13.5" customHeight="1">
      <c r="A23" s="9">
        <v>18050300</v>
      </c>
      <c r="B23" s="10" t="s">
        <v>12</v>
      </c>
      <c r="C23" s="14">
        <v>138000</v>
      </c>
      <c r="D23" s="14">
        <v>138000</v>
      </c>
      <c r="E23" s="13">
        <v>25200</v>
      </c>
      <c r="F23" s="13">
        <v>49829.96</v>
      </c>
      <c r="G23" s="13">
        <f t="shared" si="1"/>
        <v>24629.96</v>
      </c>
      <c r="H23" s="13">
        <f t="shared" si="0"/>
        <v>197.7379365079365</v>
      </c>
      <c r="I23" s="3"/>
    </row>
    <row r="24" spans="1:10" ht="13.5" customHeight="1">
      <c r="A24" s="9">
        <v>18050400</v>
      </c>
      <c r="B24" s="10" t="s">
        <v>13</v>
      </c>
      <c r="C24" s="14">
        <v>3326500</v>
      </c>
      <c r="D24" s="14">
        <v>3326500</v>
      </c>
      <c r="E24" s="13">
        <v>672900</v>
      </c>
      <c r="F24" s="13">
        <v>1048900.4</v>
      </c>
      <c r="G24" s="13">
        <f t="shared" si="1"/>
        <v>376000.3999999999</v>
      </c>
      <c r="H24" s="13">
        <f t="shared" si="0"/>
        <v>155.87760439887055</v>
      </c>
      <c r="I24" s="3"/>
      <c r="J24" s="4"/>
    </row>
    <row r="25" spans="1:8" ht="15.75" customHeight="1">
      <c r="A25" s="11">
        <v>20000000</v>
      </c>
      <c r="B25" s="20" t="s">
        <v>5</v>
      </c>
      <c r="C25" s="36">
        <f>C26+C29+C38</f>
        <v>198500</v>
      </c>
      <c r="D25" s="36">
        <f>D26+D29+D38</f>
        <v>198500</v>
      </c>
      <c r="E25" s="36">
        <f>E26+E29+E38</f>
        <v>47700</v>
      </c>
      <c r="F25" s="36">
        <f>F26+F29+F38</f>
        <v>62013</v>
      </c>
      <c r="G25" s="36">
        <f>G26+G29+G38</f>
        <v>14313</v>
      </c>
      <c r="H25" s="19">
        <f t="shared" si="0"/>
        <v>130.0062893081761</v>
      </c>
    </row>
    <row r="26" spans="1:8" ht="33.75" customHeight="1">
      <c r="A26" s="11">
        <v>21000000</v>
      </c>
      <c r="B26" s="20" t="s">
        <v>36</v>
      </c>
      <c r="C26" s="36">
        <f>C27</f>
        <v>2300</v>
      </c>
      <c r="D26" s="36">
        <f>D27</f>
        <v>2300</v>
      </c>
      <c r="E26" s="36">
        <f aca="true" t="shared" si="2" ref="E26:G27">E27</f>
        <v>700</v>
      </c>
      <c r="F26" s="36">
        <f t="shared" si="2"/>
        <v>2227</v>
      </c>
      <c r="G26" s="36">
        <f t="shared" si="2"/>
        <v>1527</v>
      </c>
      <c r="H26" s="19">
        <f t="shared" si="0"/>
        <v>318.14285714285717</v>
      </c>
    </row>
    <row r="27" spans="1:8" ht="20.25" customHeight="1">
      <c r="A27" s="11">
        <v>21080000</v>
      </c>
      <c r="B27" s="20" t="s">
        <v>6</v>
      </c>
      <c r="C27" s="36">
        <f>C28</f>
        <v>2300</v>
      </c>
      <c r="D27" s="36">
        <f>D28</f>
        <v>2300</v>
      </c>
      <c r="E27" s="36">
        <f t="shared" si="2"/>
        <v>700</v>
      </c>
      <c r="F27" s="36">
        <f t="shared" si="2"/>
        <v>2227</v>
      </c>
      <c r="G27" s="36">
        <f t="shared" si="2"/>
        <v>1527</v>
      </c>
      <c r="H27" s="19">
        <f t="shared" si="0"/>
        <v>318.14285714285717</v>
      </c>
    </row>
    <row r="28" spans="1:9" ht="21" customHeight="1">
      <c r="A28" s="12">
        <v>21081100</v>
      </c>
      <c r="B28" s="15" t="s">
        <v>7</v>
      </c>
      <c r="C28" s="14">
        <v>2300</v>
      </c>
      <c r="D28" s="14">
        <v>2300</v>
      </c>
      <c r="E28" s="19">
        <v>700</v>
      </c>
      <c r="F28" s="13">
        <v>2227</v>
      </c>
      <c r="G28" s="19">
        <f t="shared" si="1"/>
        <v>1527</v>
      </c>
      <c r="H28" s="19">
        <f t="shared" si="0"/>
        <v>318.14285714285717</v>
      </c>
      <c r="I28" s="6"/>
    </row>
    <row r="29" spans="1:8" ht="27.75" customHeight="1">
      <c r="A29" s="11">
        <v>22000000</v>
      </c>
      <c r="B29" s="20" t="s">
        <v>17</v>
      </c>
      <c r="C29" s="36">
        <f>C30+C33+C36</f>
        <v>196100</v>
      </c>
      <c r="D29" s="36">
        <f>D30+D33+D36</f>
        <v>196100</v>
      </c>
      <c r="E29" s="36">
        <f>E30+E33+E36</f>
        <v>46900</v>
      </c>
      <c r="F29" s="36">
        <f>F30+F33+F36</f>
        <v>59786</v>
      </c>
      <c r="G29" s="36">
        <f>G30+G33+G36</f>
        <v>12886</v>
      </c>
      <c r="H29" s="19">
        <f t="shared" si="0"/>
        <v>127.47547974413646</v>
      </c>
    </row>
    <row r="30" spans="1:8" ht="27.75" customHeight="1">
      <c r="A30" s="7">
        <v>22010000</v>
      </c>
      <c r="B30" s="8" t="s">
        <v>40</v>
      </c>
      <c r="C30" s="36">
        <f>C31+C32</f>
        <v>23500</v>
      </c>
      <c r="D30" s="36">
        <f>D31+D32</f>
        <v>23500</v>
      </c>
      <c r="E30" s="36">
        <f>E31+E32</f>
        <v>3800</v>
      </c>
      <c r="F30" s="36">
        <f>F31+F32</f>
        <v>4255.63</v>
      </c>
      <c r="G30" s="36">
        <f>G31+G32</f>
        <v>455.6300000000001</v>
      </c>
      <c r="H30" s="19">
        <f t="shared" si="0"/>
        <v>111.99026315789473</v>
      </c>
    </row>
    <row r="31" spans="1:9" ht="21" customHeight="1">
      <c r="A31" s="7">
        <v>22012500</v>
      </c>
      <c r="B31" s="10" t="s">
        <v>41</v>
      </c>
      <c r="C31" s="14">
        <v>9000</v>
      </c>
      <c r="D31" s="14">
        <v>9000</v>
      </c>
      <c r="E31" s="13">
        <v>800</v>
      </c>
      <c r="F31" s="14">
        <v>3479.63</v>
      </c>
      <c r="G31" s="13">
        <f t="shared" si="1"/>
        <v>2679.63</v>
      </c>
      <c r="H31" s="13">
        <f t="shared" si="0"/>
        <v>434.95375</v>
      </c>
      <c r="I31" s="3"/>
    </row>
    <row r="32" spans="1:9" ht="36.75" customHeight="1">
      <c r="A32" s="7">
        <v>22012600</v>
      </c>
      <c r="B32" s="21" t="s">
        <v>42</v>
      </c>
      <c r="C32" s="14">
        <v>14500</v>
      </c>
      <c r="D32" s="14">
        <v>14500</v>
      </c>
      <c r="E32" s="13">
        <v>3000</v>
      </c>
      <c r="F32" s="14">
        <v>776</v>
      </c>
      <c r="G32" s="13">
        <f t="shared" si="1"/>
        <v>-2224</v>
      </c>
      <c r="H32" s="13">
        <f t="shared" si="0"/>
        <v>25.866666666666667</v>
      </c>
      <c r="I32" s="3"/>
    </row>
    <row r="33" spans="1:8" ht="36" customHeight="1">
      <c r="A33" s="11">
        <v>22080000</v>
      </c>
      <c r="B33" s="22" t="s">
        <v>16</v>
      </c>
      <c r="C33" s="36">
        <f>C34+C35</f>
        <v>172500</v>
      </c>
      <c r="D33" s="36">
        <f>D34+D35</f>
        <v>172500</v>
      </c>
      <c r="E33" s="36">
        <f>E34+E35</f>
        <v>43100</v>
      </c>
      <c r="F33" s="36">
        <f>F34+F35</f>
        <v>55510.82</v>
      </c>
      <c r="G33" s="36">
        <f>G34+G35</f>
        <v>12410.82</v>
      </c>
      <c r="H33" s="19">
        <f t="shared" si="0"/>
        <v>128.79540603248262</v>
      </c>
    </row>
    <row r="34" spans="1:9" ht="44.25" customHeight="1">
      <c r="A34" s="12">
        <v>22080400</v>
      </c>
      <c r="B34" s="23" t="s">
        <v>15</v>
      </c>
      <c r="C34" s="14">
        <v>172500</v>
      </c>
      <c r="D34" s="14">
        <v>172500</v>
      </c>
      <c r="E34" s="13">
        <v>43100</v>
      </c>
      <c r="F34" s="13">
        <v>43510.82</v>
      </c>
      <c r="G34" s="13">
        <f t="shared" si="1"/>
        <v>410.8199999999997</v>
      </c>
      <c r="H34" s="13">
        <f t="shared" si="0"/>
        <v>100.95317865429234</v>
      </c>
      <c r="I34" s="3"/>
    </row>
    <row r="35" spans="1:9" ht="43.5" customHeight="1">
      <c r="A35" s="12">
        <v>22081500</v>
      </c>
      <c r="B35" s="21" t="s">
        <v>44</v>
      </c>
      <c r="C35" s="14">
        <v>0</v>
      </c>
      <c r="D35" s="14">
        <v>0</v>
      </c>
      <c r="E35" s="13">
        <v>0</v>
      </c>
      <c r="F35" s="13">
        <v>12000</v>
      </c>
      <c r="G35" s="13">
        <f>F35-E35</f>
        <v>12000</v>
      </c>
      <c r="H35" s="13">
        <v>0</v>
      </c>
      <c r="I35" s="3"/>
    </row>
    <row r="36" spans="1:8" ht="13.5" customHeight="1">
      <c r="A36" s="11">
        <v>22090000</v>
      </c>
      <c r="B36" s="20" t="s">
        <v>8</v>
      </c>
      <c r="C36" s="36">
        <f>C37</f>
        <v>100</v>
      </c>
      <c r="D36" s="36">
        <f>D37</f>
        <v>100</v>
      </c>
      <c r="E36" s="36">
        <f>E37</f>
        <v>0</v>
      </c>
      <c r="F36" s="36">
        <f>F37</f>
        <v>19.55</v>
      </c>
      <c r="G36" s="36">
        <f>G37</f>
        <v>19.55</v>
      </c>
      <c r="H36" s="13">
        <v>0</v>
      </c>
    </row>
    <row r="37" spans="1:8" ht="42" customHeight="1">
      <c r="A37" s="12">
        <v>22090100</v>
      </c>
      <c r="B37" s="15" t="s">
        <v>14</v>
      </c>
      <c r="C37" s="14">
        <v>100</v>
      </c>
      <c r="D37" s="14">
        <v>100</v>
      </c>
      <c r="E37" s="19"/>
      <c r="F37" s="13">
        <v>19.55</v>
      </c>
      <c r="G37" s="19">
        <f t="shared" si="1"/>
        <v>19.55</v>
      </c>
      <c r="H37" s="19">
        <v>0</v>
      </c>
    </row>
    <row r="38" spans="1:8" ht="13.5" customHeight="1">
      <c r="A38" s="11">
        <v>24000000</v>
      </c>
      <c r="B38" s="20" t="s">
        <v>37</v>
      </c>
      <c r="C38" s="36">
        <f>C39</f>
        <v>100</v>
      </c>
      <c r="D38" s="36">
        <f>D39</f>
        <v>100</v>
      </c>
      <c r="E38" s="36">
        <f aca="true" t="shared" si="3" ref="E38:G39">E39</f>
        <v>100</v>
      </c>
      <c r="F38" s="36">
        <f t="shared" si="3"/>
        <v>0</v>
      </c>
      <c r="G38" s="36">
        <f t="shared" si="3"/>
        <v>-100</v>
      </c>
      <c r="H38" s="19">
        <f t="shared" si="0"/>
        <v>0</v>
      </c>
    </row>
    <row r="39" spans="1:8" ht="13.5" customHeight="1">
      <c r="A39" s="11">
        <v>24060000</v>
      </c>
      <c r="B39" s="20" t="s">
        <v>6</v>
      </c>
      <c r="C39" s="36">
        <f>C40</f>
        <v>100</v>
      </c>
      <c r="D39" s="36">
        <f>D40</f>
        <v>100</v>
      </c>
      <c r="E39" s="36">
        <f t="shared" si="3"/>
        <v>100</v>
      </c>
      <c r="F39" s="36">
        <f t="shared" si="3"/>
        <v>0</v>
      </c>
      <c r="G39" s="36">
        <f t="shared" si="3"/>
        <v>-100</v>
      </c>
      <c r="H39" s="19">
        <f t="shared" si="0"/>
        <v>0</v>
      </c>
    </row>
    <row r="40" spans="1:8" ht="13.5" customHeight="1">
      <c r="A40" s="12">
        <v>24060300</v>
      </c>
      <c r="B40" s="15" t="s">
        <v>6</v>
      </c>
      <c r="C40" s="14">
        <v>100</v>
      </c>
      <c r="D40" s="14">
        <v>100</v>
      </c>
      <c r="E40" s="19">
        <v>100</v>
      </c>
      <c r="F40" s="13"/>
      <c r="G40" s="19">
        <f t="shared" si="1"/>
        <v>-100</v>
      </c>
      <c r="H40" s="19">
        <f t="shared" si="0"/>
        <v>0</v>
      </c>
    </row>
    <row r="41" spans="1:8" ht="14.25" customHeight="1">
      <c r="A41" s="11"/>
      <c r="B41" s="20" t="s">
        <v>9</v>
      </c>
      <c r="C41" s="36">
        <f>C25+C7</f>
        <v>5777000</v>
      </c>
      <c r="D41" s="36">
        <f>D25+D7</f>
        <v>5777000</v>
      </c>
      <c r="E41" s="36">
        <f>E25+E7</f>
        <v>1237900</v>
      </c>
      <c r="F41" s="36">
        <f>F25+F7</f>
        <v>2262094.41</v>
      </c>
      <c r="G41" s="36">
        <f>G25+G7</f>
        <v>1024194.4099999999</v>
      </c>
      <c r="H41" s="19">
        <f t="shared" si="0"/>
        <v>182.73644155424512</v>
      </c>
    </row>
    <row r="42" spans="1:8" ht="14.25" customHeight="1">
      <c r="A42" s="11"/>
      <c r="B42" s="20" t="s">
        <v>10</v>
      </c>
      <c r="C42" s="36">
        <f aca="true" t="shared" si="4" ref="C42:H42">C41</f>
        <v>5777000</v>
      </c>
      <c r="D42" s="36">
        <f t="shared" si="4"/>
        <v>5777000</v>
      </c>
      <c r="E42" s="36">
        <f t="shared" si="4"/>
        <v>1237900</v>
      </c>
      <c r="F42" s="36">
        <f t="shared" si="4"/>
        <v>2262094.41</v>
      </c>
      <c r="G42" s="36">
        <f t="shared" si="4"/>
        <v>1024194.4099999999</v>
      </c>
      <c r="H42" s="36">
        <f t="shared" si="4"/>
        <v>182.73644155424512</v>
      </c>
    </row>
    <row r="43" spans="2:8" ht="12.75">
      <c r="B43" s="2"/>
      <c r="C43" s="2"/>
      <c r="D43" s="2"/>
      <c r="E43" s="2"/>
      <c r="F43" s="2"/>
      <c r="G43" s="2"/>
      <c r="H43" s="2"/>
    </row>
  </sheetData>
  <sheetProtection/>
  <mergeCells count="4">
    <mergeCell ref="A3:H3"/>
    <mergeCell ref="A5:H5"/>
    <mergeCell ref="A4:H4"/>
    <mergeCell ref="A2:H2"/>
  </mergeCells>
  <printOptions/>
  <pageMargins left="0" right="0" top="0.1968503937007874" bottom="0.1968503937007874" header="0.11811023622047245" footer="0.1181102362204724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7"/>
  <sheetViews>
    <sheetView view="pageBreakPreview" zoomScaleSheetLayoutView="100" zoomScalePageLayoutView="0" workbookViewId="0" topLeftCell="A15">
      <selection activeCell="E23" sqref="E23"/>
    </sheetView>
  </sheetViews>
  <sheetFormatPr defaultColWidth="9.140625" defaultRowHeight="12.75"/>
  <cols>
    <col min="1" max="1" width="0.13671875" style="0" customWidth="1"/>
    <col min="2" max="2" width="11.140625" style="0" bestFit="1" customWidth="1"/>
    <col min="3" max="3" width="33.00390625" style="0" customWidth="1"/>
    <col min="4" max="9" width="13.421875" style="0" customWidth="1"/>
  </cols>
  <sheetData>
    <row r="2" spans="1:12" ht="15.75">
      <c r="A2" s="24"/>
      <c r="B2" s="42" t="s">
        <v>52</v>
      </c>
      <c r="C2" s="42"/>
      <c r="D2" s="42"/>
      <c r="E2" s="42"/>
      <c r="F2" s="42"/>
      <c r="G2" s="42"/>
      <c r="H2" s="42"/>
      <c r="I2" s="42"/>
      <c r="J2" s="24"/>
      <c r="K2" s="24"/>
      <c r="L2" s="24"/>
    </row>
    <row r="3" spans="1:12" ht="23.25">
      <c r="A3" s="25"/>
      <c r="B3" s="39" t="s">
        <v>51</v>
      </c>
      <c r="C3" s="39"/>
      <c r="D3" s="39"/>
      <c r="E3" s="39"/>
      <c r="F3" s="39"/>
      <c r="G3" s="39"/>
      <c r="H3" s="39"/>
      <c r="I3" s="39"/>
      <c r="J3" s="26"/>
      <c r="K3" s="26"/>
      <c r="L3" s="26"/>
    </row>
    <row r="4" spans="1:12" ht="23.25">
      <c r="A4" s="25"/>
      <c r="B4" s="41" t="s">
        <v>75</v>
      </c>
      <c r="C4" s="41"/>
      <c r="D4" s="41"/>
      <c r="E4" s="41"/>
      <c r="F4" s="41"/>
      <c r="G4" s="41"/>
      <c r="H4" s="41"/>
      <c r="I4" s="41"/>
      <c r="J4" s="26"/>
      <c r="K4" s="26"/>
      <c r="L4" s="26"/>
    </row>
    <row r="5" spans="1:12" ht="15.75">
      <c r="A5" s="24"/>
      <c r="B5" s="40" t="s">
        <v>45</v>
      </c>
      <c r="C5" s="40"/>
      <c r="D5" s="40"/>
      <c r="E5" s="40"/>
      <c r="F5" s="40"/>
      <c r="G5" s="40"/>
      <c r="H5" s="40"/>
      <c r="I5" s="40"/>
      <c r="J5" s="24"/>
      <c r="K5" s="24"/>
      <c r="L5" s="24"/>
    </row>
    <row r="6" ht="12.75">
      <c r="G6" t="s">
        <v>53</v>
      </c>
    </row>
    <row r="7" spans="1:9" ht="15">
      <c r="A7" s="45"/>
      <c r="B7" s="46" t="s">
        <v>54</v>
      </c>
      <c r="C7" s="46" t="s">
        <v>55</v>
      </c>
      <c r="D7" s="46" t="s">
        <v>56</v>
      </c>
      <c r="E7" s="47"/>
      <c r="F7" s="47"/>
      <c r="G7" s="47"/>
      <c r="H7" s="47"/>
      <c r="I7" s="47"/>
    </row>
    <row r="8" spans="1:9" ht="28.5" customHeight="1">
      <c r="A8" s="45"/>
      <c r="B8" s="47"/>
      <c r="C8" s="47"/>
      <c r="D8" s="27" t="s">
        <v>46</v>
      </c>
      <c r="E8" s="27" t="s">
        <v>47</v>
      </c>
      <c r="F8" s="27" t="s">
        <v>48</v>
      </c>
      <c r="G8" s="28" t="s">
        <v>43</v>
      </c>
      <c r="H8" s="28" t="s">
        <v>49</v>
      </c>
      <c r="I8" s="28" t="s">
        <v>50</v>
      </c>
    </row>
    <row r="9" spans="1:9" ht="12.75">
      <c r="A9" s="29"/>
      <c r="B9" s="34">
        <v>10000000</v>
      </c>
      <c r="C9" s="35" t="s">
        <v>57</v>
      </c>
      <c r="D9" s="33">
        <v>0</v>
      </c>
      <c r="E9" s="33">
        <v>3100</v>
      </c>
      <c r="F9" s="33">
        <f>F10</f>
        <v>1100</v>
      </c>
      <c r="G9" s="33">
        <f>G10</f>
        <v>2337.59</v>
      </c>
      <c r="H9" s="33">
        <f>H10</f>
        <v>1237.5900000000001</v>
      </c>
      <c r="I9" s="33">
        <f aca="true" t="shared" si="0" ref="I9:I27">IF(F9=0,0,G9/F9*100)</f>
        <v>212.50818181818184</v>
      </c>
    </row>
    <row r="10" spans="1:9" ht="12.75">
      <c r="A10" s="29"/>
      <c r="B10" s="34">
        <v>19000000</v>
      </c>
      <c r="C10" s="35" t="s">
        <v>58</v>
      </c>
      <c r="D10" s="33">
        <v>0</v>
      </c>
      <c r="E10" s="33">
        <v>3100</v>
      </c>
      <c r="F10" s="33">
        <f>F11</f>
        <v>1100</v>
      </c>
      <c r="G10" s="33">
        <f>G11</f>
        <v>2337.59</v>
      </c>
      <c r="H10" s="33">
        <f>G10-F10</f>
        <v>1237.5900000000001</v>
      </c>
      <c r="I10" s="33">
        <f t="shared" si="0"/>
        <v>212.50818181818184</v>
      </c>
    </row>
    <row r="11" spans="1:9" ht="12.75">
      <c r="A11" s="29"/>
      <c r="B11" s="34">
        <v>19010000</v>
      </c>
      <c r="C11" s="35" t="s">
        <v>59</v>
      </c>
      <c r="D11" s="33">
        <v>0</v>
      </c>
      <c r="E11" s="33">
        <v>3100</v>
      </c>
      <c r="F11" s="33">
        <f>F12+F13</f>
        <v>1100</v>
      </c>
      <c r="G11" s="33">
        <f>G12+G13</f>
        <v>2337.59</v>
      </c>
      <c r="H11" s="33">
        <f>H12+H13</f>
        <v>1237.5900000000001</v>
      </c>
      <c r="I11" s="33">
        <f t="shared" si="0"/>
        <v>212.50818181818184</v>
      </c>
    </row>
    <row r="12" spans="1:9" ht="51">
      <c r="A12" s="29"/>
      <c r="B12" s="29">
        <v>19010100</v>
      </c>
      <c r="C12" s="30" t="s">
        <v>60</v>
      </c>
      <c r="D12" s="31">
        <v>0</v>
      </c>
      <c r="E12" s="31">
        <v>700</v>
      </c>
      <c r="F12" s="31">
        <v>300</v>
      </c>
      <c r="G12" s="31">
        <v>924.84</v>
      </c>
      <c r="H12" s="31">
        <f>G12-F12</f>
        <v>624.84</v>
      </c>
      <c r="I12" s="31">
        <f t="shared" si="0"/>
        <v>308.28000000000003</v>
      </c>
    </row>
    <row r="13" spans="1:9" ht="38.25">
      <c r="A13" s="29"/>
      <c r="B13" s="29">
        <v>19010200</v>
      </c>
      <c r="C13" s="30" t="s">
        <v>61</v>
      </c>
      <c r="D13" s="31">
        <v>0</v>
      </c>
      <c r="E13" s="31">
        <v>2400</v>
      </c>
      <c r="F13" s="31">
        <v>800</v>
      </c>
      <c r="G13" s="31">
        <v>1412.75</v>
      </c>
      <c r="H13" s="31">
        <f>G13-F13</f>
        <v>612.75</v>
      </c>
      <c r="I13" s="31">
        <f t="shared" si="0"/>
        <v>176.59375</v>
      </c>
    </row>
    <row r="14" spans="1:9" ht="12.75">
      <c r="A14" s="29"/>
      <c r="B14" s="34">
        <v>20000000</v>
      </c>
      <c r="C14" s="35" t="s">
        <v>62</v>
      </c>
      <c r="D14" s="33">
        <v>0</v>
      </c>
      <c r="E14" s="33">
        <v>6200</v>
      </c>
      <c r="F14" s="33">
        <f>F15+F17</f>
        <v>0</v>
      </c>
      <c r="G14" s="33">
        <f>G15+G17</f>
        <v>7834</v>
      </c>
      <c r="H14" s="33">
        <f>H15+H17</f>
        <v>7834</v>
      </c>
      <c r="I14" s="33">
        <f t="shared" si="0"/>
        <v>0</v>
      </c>
    </row>
    <row r="15" spans="1:9" ht="25.5">
      <c r="A15" s="29"/>
      <c r="B15" s="34">
        <v>21000000</v>
      </c>
      <c r="C15" s="35" t="s">
        <v>63</v>
      </c>
      <c r="D15" s="33">
        <f>D16</f>
        <v>0</v>
      </c>
      <c r="E15" s="33">
        <f>E16</f>
        <v>0</v>
      </c>
      <c r="F15" s="33">
        <f>F16</f>
        <v>0</v>
      </c>
      <c r="G15" s="33">
        <f>G16</f>
        <v>1584</v>
      </c>
      <c r="H15" s="33">
        <f>H16</f>
        <v>1584</v>
      </c>
      <c r="I15" s="33">
        <f t="shared" si="0"/>
        <v>0</v>
      </c>
    </row>
    <row r="16" spans="1:9" ht="51">
      <c r="A16" s="29"/>
      <c r="B16" s="29">
        <v>21110000</v>
      </c>
      <c r="C16" s="30" t="s">
        <v>64</v>
      </c>
      <c r="D16" s="31">
        <v>0</v>
      </c>
      <c r="E16" s="31">
        <v>0</v>
      </c>
      <c r="F16" s="31">
        <v>0</v>
      </c>
      <c r="G16" s="31">
        <v>1584</v>
      </c>
      <c r="H16" s="31">
        <f>G16-F16</f>
        <v>1584</v>
      </c>
      <c r="I16" s="31">
        <f t="shared" si="0"/>
        <v>0</v>
      </c>
    </row>
    <row r="17" spans="1:9" ht="25.5">
      <c r="A17" s="29"/>
      <c r="B17" s="34">
        <v>25000000</v>
      </c>
      <c r="C17" s="35" t="s">
        <v>65</v>
      </c>
      <c r="D17" s="33">
        <v>0</v>
      </c>
      <c r="E17" s="33">
        <v>6200</v>
      </c>
      <c r="F17" s="33">
        <f aca="true" t="shared" si="1" ref="F17:H18">F18</f>
        <v>0</v>
      </c>
      <c r="G17" s="33">
        <f t="shared" si="1"/>
        <v>6250</v>
      </c>
      <c r="H17" s="33">
        <f t="shared" si="1"/>
        <v>6250</v>
      </c>
      <c r="I17" s="33">
        <f t="shared" si="0"/>
        <v>0</v>
      </c>
    </row>
    <row r="18" spans="1:9" ht="38.25">
      <c r="A18" s="29"/>
      <c r="B18" s="34">
        <v>25020000</v>
      </c>
      <c r="C18" s="35" t="s">
        <v>66</v>
      </c>
      <c r="D18" s="33">
        <v>0</v>
      </c>
      <c r="E18" s="33">
        <v>6200</v>
      </c>
      <c r="F18" s="33">
        <f t="shared" si="1"/>
        <v>0</v>
      </c>
      <c r="G18" s="33">
        <f t="shared" si="1"/>
        <v>6250</v>
      </c>
      <c r="H18" s="33">
        <f t="shared" si="1"/>
        <v>6250</v>
      </c>
      <c r="I18" s="33">
        <f t="shared" si="0"/>
        <v>0</v>
      </c>
    </row>
    <row r="19" spans="1:9" ht="25.5">
      <c r="A19" s="29"/>
      <c r="B19" s="29">
        <v>25020100</v>
      </c>
      <c r="C19" s="30" t="s">
        <v>67</v>
      </c>
      <c r="D19" s="31">
        <v>0</v>
      </c>
      <c r="E19" s="31">
        <v>0</v>
      </c>
      <c r="F19" s="31">
        <v>0</v>
      </c>
      <c r="G19" s="31">
        <v>6250</v>
      </c>
      <c r="H19" s="31">
        <f>G19-F19</f>
        <v>6250</v>
      </c>
      <c r="I19" s="31">
        <f t="shared" si="0"/>
        <v>0</v>
      </c>
    </row>
    <row r="20" spans="1:9" ht="12.75">
      <c r="A20" s="29"/>
      <c r="B20" s="29">
        <v>30000000</v>
      </c>
      <c r="C20" s="30" t="s">
        <v>68</v>
      </c>
      <c r="D20" s="33">
        <f>D21</f>
        <v>30000</v>
      </c>
      <c r="E20" s="33">
        <f aca="true" t="shared" si="2" ref="E20:H22">E21</f>
        <v>30000</v>
      </c>
      <c r="F20" s="33">
        <f t="shared" si="2"/>
        <v>30000</v>
      </c>
      <c r="G20" s="33">
        <f t="shared" si="2"/>
        <v>31018</v>
      </c>
      <c r="H20" s="33">
        <f t="shared" si="2"/>
        <v>1018</v>
      </c>
      <c r="I20" s="33">
        <f t="shared" si="0"/>
        <v>103.39333333333333</v>
      </c>
    </row>
    <row r="21" spans="1:9" ht="25.5">
      <c r="A21" s="29"/>
      <c r="B21" s="34">
        <v>33000000</v>
      </c>
      <c r="C21" s="35" t="s">
        <v>38</v>
      </c>
      <c r="D21" s="33">
        <f>D22</f>
        <v>30000</v>
      </c>
      <c r="E21" s="33">
        <f t="shared" si="2"/>
        <v>30000</v>
      </c>
      <c r="F21" s="33">
        <f t="shared" si="2"/>
        <v>30000</v>
      </c>
      <c r="G21" s="33">
        <f t="shared" si="2"/>
        <v>31018</v>
      </c>
      <c r="H21" s="33">
        <f t="shared" si="2"/>
        <v>1018</v>
      </c>
      <c r="I21" s="33">
        <f t="shared" si="0"/>
        <v>103.39333333333333</v>
      </c>
    </row>
    <row r="22" spans="1:9" ht="12.75">
      <c r="A22" s="29"/>
      <c r="B22" s="34">
        <v>33010000</v>
      </c>
      <c r="C22" s="35" t="s">
        <v>69</v>
      </c>
      <c r="D22" s="33">
        <f>D23</f>
        <v>30000</v>
      </c>
      <c r="E22" s="33">
        <f t="shared" si="2"/>
        <v>30000</v>
      </c>
      <c r="F22" s="33">
        <f t="shared" si="2"/>
        <v>30000</v>
      </c>
      <c r="G22" s="33">
        <f t="shared" si="2"/>
        <v>31018</v>
      </c>
      <c r="H22" s="33">
        <f t="shared" si="2"/>
        <v>1018</v>
      </c>
      <c r="I22" s="33">
        <f t="shared" si="0"/>
        <v>103.39333333333333</v>
      </c>
    </row>
    <row r="23" spans="1:9" ht="89.25">
      <c r="A23" s="29"/>
      <c r="B23" s="29">
        <v>33010100</v>
      </c>
      <c r="C23" s="30" t="s">
        <v>70</v>
      </c>
      <c r="D23" s="31">
        <v>30000</v>
      </c>
      <c r="E23" s="31">
        <v>30000</v>
      </c>
      <c r="F23" s="31">
        <v>30000</v>
      </c>
      <c r="G23" s="31">
        <v>31018</v>
      </c>
      <c r="H23" s="31">
        <f>G23-F23</f>
        <v>1018</v>
      </c>
      <c r="I23" s="31">
        <f t="shared" si="0"/>
        <v>103.39333333333333</v>
      </c>
    </row>
    <row r="24" spans="1:9" ht="12.75">
      <c r="A24" s="29"/>
      <c r="B24" s="34">
        <v>50000000</v>
      </c>
      <c r="C24" s="35" t="s">
        <v>71</v>
      </c>
      <c r="D24" s="33">
        <f>D25</f>
        <v>60000</v>
      </c>
      <c r="E24" s="33">
        <f>E25</f>
        <v>60000</v>
      </c>
      <c r="F24" s="33">
        <f>F25</f>
        <v>0</v>
      </c>
      <c r="G24" s="33">
        <f>G25</f>
        <v>12153</v>
      </c>
      <c r="H24" s="33">
        <f>H25</f>
        <v>12153</v>
      </c>
      <c r="I24" s="33">
        <f t="shared" si="0"/>
        <v>0</v>
      </c>
    </row>
    <row r="25" spans="1:9" ht="63.75">
      <c r="A25" s="29"/>
      <c r="B25" s="29">
        <v>50110000</v>
      </c>
      <c r="C25" s="30" t="s">
        <v>72</v>
      </c>
      <c r="D25" s="31">
        <v>60000</v>
      </c>
      <c r="E25" s="31">
        <v>60000</v>
      </c>
      <c r="F25" s="31">
        <v>0</v>
      </c>
      <c r="G25" s="31">
        <v>12153</v>
      </c>
      <c r="H25" s="31">
        <f>G25-F25</f>
        <v>12153</v>
      </c>
      <c r="I25" s="31">
        <f t="shared" si="0"/>
        <v>0</v>
      </c>
    </row>
    <row r="26" spans="1:9" ht="15">
      <c r="A26" s="43" t="s">
        <v>73</v>
      </c>
      <c r="B26" s="44"/>
      <c r="C26" s="44"/>
      <c r="D26" s="32">
        <v>193500</v>
      </c>
      <c r="E26" s="32">
        <f>E24+E20+E14+E9</f>
        <v>99300</v>
      </c>
      <c r="F26" s="32">
        <f>F24+F20+F14+F9</f>
        <v>31100</v>
      </c>
      <c r="G26" s="32">
        <f>G24+G20+G14+G9</f>
        <v>53342.59</v>
      </c>
      <c r="H26" s="32">
        <f>H24+H20+H14+H9</f>
        <v>22242.59</v>
      </c>
      <c r="I26" s="32">
        <f t="shared" si="0"/>
        <v>171.51958199356912</v>
      </c>
    </row>
    <row r="27" spans="1:9" ht="15">
      <c r="A27" s="43" t="s">
        <v>74</v>
      </c>
      <c r="B27" s="44"/>
      <c r="C27" s="44"/>
      <c r="D27" s="32">
        <v>193500</v>
      </c>
      <c r="E27" s="32">
        <f>E26</f>
        <v>99300</v>
      </c>
      <c r="F27" s="32">
        <f>F26</f>
        <v>31100</v>
      </c>
      <c r="G27" s="32">
        <f>G26</f>
        <v>53342.59</v>
      </c>
      <c r="H27" s="32">
        <f>H26</f>
        <v>22242.59</v>
      </c>
      <c r="I27" s="32">
        <f t="shared" si="0"/>
        <v>171.51958199356912</v>
      </c>
    </row>
  </sheetData>
  <sheetProtection/>
  <mergeCells count="10">
    <mergeCell ref="A26:C26"/>
    <mergeCell ref="A27:C27"/>
    <mergeCell ref="B2:I2"/>
    <mergeCell ref="B5:I5"/>
    <mergeCell ref="B3:I3"/>
    <mergeCell ref="B4:I4"/>
    <mergeCell ref="A7:A8"/>
    <mergeCell ref="B7:B8"/>
    <mergeCell ref="C7:C8"/>
    <mergeCell ref="D7:I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="90" zoomScaleSheetLayoutView="90" zoomScalePageLayoutView="0" workbookViewId="0" topLeftCell="A42">
      <selection activeCell="A33" sqref="A33:B34"/>
    </sheetView>
  </sheetViews>
  <sheetFormatPr defaultColWidth="9.140625" defaultRowHeight="12.75"/>
  <cols>
    <col min="1" max="1" width="11.00390625" style="0" customWidth="1"/>
    <col min="2" max="2" width="47.8515625" style="0" customWidth="1"/>
    <col min="3" max="3" width="14.57421875" style="0" customWidth="1"/>
    <col min="4" max="7" width="11.421875" style="0" customWidth="1"/>
  </cols>
  <sheetData>
    <row r="1" spans="4:7" ht="12.75">
      <c r="D1" s="1"/>
      <c r="E1" s="2"/>
      <c r="F1" s="2"/>
      <c r="G1" s="2"/>
    </row>
    <row r="2" spans="1:7" ht="15.75">
      <c r="A2" s="42" t="s">
        <v>52</v>
      </c>
      <c r="B2" s="42"/>
      <c r="C2" s="42"/>
      <c r="D2" s="42"/>
      <c r="E2" s="42"/>
      <c r="F2" s="42"/>
      <c r="G2" s="42"/>
    </row>
    <row r="3" spans="1:7" ht="15.75">
      <c r="A3" s="39" t="s">
        <v>76</v>
      </c>
      <c r="B3" s="39"/>
      <c r="C3" s="39"/>
      <c r="D3" s="39"/>
      <c r="E3" s="39"/>
      <c r="F3" s="39"/>
      <c r="G3" s="39"/>
    </row>
    <row r="4" spans="1:7" ht="15.75">
      <c r="A4" s="41" t="s">
        <v>0</v>
      </c>
      <c r="B4" s="41"/>
      <c r="C4" s="41"/>
      <c r="D4" s="41"/>
      <c r="E4" s="41"/>
      <c r="F4" s="41"/>
      <c r="G4" s="41"/>
    </row>
    <row r="5" spans="1:7" ht="15.75">
      <c r="A5" s="40" t="s">
        <v>77</v>
      </c>
      <c r="B5" s="40"/>
      <c r="C5" s="40"/>
      <c r="D5" s="40"/>
      <c r="E5" s="40"/>
      <c r="F5" s="40"/>
      <c r="G5" s="40"/>
    </row>
    <row r="6" spans="1:7" ht="25.5">
      <c r="A6" s="16" t="s">
        <v>1</v>
      </c>
      <c r="B6" s="37" t="s">
        <v>2</v>
      </c>
      <c r="C6" s="17" t="s">
        <v>46</v>
      </c>
      <c r="D6" s="17" t="s">
        <v>48</v>
      </c>
      <c r="E6" s="18" t="s">
        <v>43</v>
      </c>
      <c r="F6" s="18" t="s">
        <v>49</v>
      </c>
      <c r="G6" s="18" t="s">
        <v>50</v>
      </c>
    </row>
    <row r="7" spans="1:7" ht="13.5" customHeight="1">
      <c r="A7" s="11">
        <v>10000000</v>
      </c>
      <c r="B7" s="38" t="s">
        <v>3</v>
      </c>
      <c r="C7" s="36">
        <f>C13+C15+C8+C10</f>
        <v>10091900</v>
      </c>
      <c r="D7" s="36">
        <f>D13+D15+D8+D10</f>
        <v>2379100</v>
      </c>
      <c r="E7" s="36">
        <f>E13+E15+E8+E10</f>
        <v>2548073.04</v>
      </c>
      <c r="F7" s="36">
        <f>F13+F15+F8+F10</f>
        <v>168973.03999999995</v>
      </c>
      <c r="G7" s="19">
        <f>E7/D7*100</f>
        <v>107.1023933420201</v>
      </c>
    </row>
    <row r="8" spans="1:7" ht="13.5" customHeight="1">
      <c r="A8" s="67">
        <v>11020000</v>
      </c>
      <c r="B8" s="65" t="s">
        <v>84</v>
      </c>
      <c r="C8" s="36">
        <f>C9</f>
        <v>0</v>
      </c>
      <c r="D8" s="36">
        <f>D9</f>
        <v>0</v>
      </c>
      <c r="E8" s="36">
        <f>E9</f>
        <v>13500</v>
      </c>
      <c r="F8" s="36">
        <f>F9</f>
        <v>13500</v>
      </c>
      <c r="G8" s="19" t="e">
        <f aca="true" t="shared" si="0" ref="G8:G50">E8/D8*100</f>
        <v>#DIV/0!</v>
      </c>
    </row>
    <row r="9" spans="1:8" ht="35.25" customHeight="1">
      <c r="A9" s="67">
        <v>11020202</v>
      </c>
      <c r="B9" s="66" t="s">
        <v>83</v>
      </c>
      <c r="C9" s="14">
        <v>0</v>
      </c>
      <c r="D9" s="14">
        <v>0</v>
      </c>
      <c r="E9" s="14">
        <v>13500</v>
      </c>
      <c r="F9" s="13">
        <f>E9-D9</f>
        <v>13500</v>
      </c>
      <c r="G9" s="19" t="e">
        <f t="shared" si="0"/>
        <v>#DIV/0!</v>
      </c>
      <c r="H9" s="63"/>
    </row>
    <row r="10" spans="1:8" ht="30" customHeight="1">
      <c r="A10" s="67">
        <v>13000000</v>
      </c>
      <c r="B10" s="48" t="s">
        <v>78</v>
      </c>
      <c r="C10" s="36">
        <f>C11</f>
        <v>100</v>
      </c>
      <c r="D10" s="36">
        <f>D11</f>
        <v>0</v>
      </c>
      <c r="E10" s="36">
        <f>E11</f>
        <v>0</v>
      </c>
      <c r="F10" s="36">
        <f>F11</f>
        <v>0</v>
      </c>
      <c r="G10" s="19" t="e">
        <f t="shared" si="0"/>
        <v>#DIV/0!</v>
      </c>
      <c r="H10" s="63"/>
    </row>
    <row r="11" spans="1:8" ht="13.5" customHeight="1">
      <c r="A11" s="67">
        <v>13010000</v>
      </c>
      <c r="B11" s="49" t="s">
        <v>79</v>
      </c>
      <c r="C11" s="36">
        <f>C12</f>
        <v>100</v>
      </c>
      <c r="D11" s="36">
        <f>D12</f>
        <v>0</v>
      </c>
      <c r="E11" s="36">
        <f>E12</f>
        <v>0</v>
      </c>
      <c r="F11" s="36">
        <f>F12</f>
        <v>0</v>
      </c>
      <c r="G11" s="19" t="e">
        <f t="shared" si="0"/>
        <v>#DIV/0!</v>
      </c>
      <c r="H11" s="64"/>
    </row>
    <row r="12" spans="1:7" ht="13.5" customHeight="1">
      <c r="A12" s="68">
        <v>13010200</v>
      </c>
      <c r="B12" s="50" t="s">
        <v>80</v>
      </c>
      <c r="C12" s="3">
        <v>100</v>
      </c>
      <c r="D12" s="14">
        <v>0</v>
      </c>
      <c r="E12" s="14">
        <v>0</v>
      </c>
      <c r="F12" s="13">
        <f>E12-D12</f>
        <v>0</v>
      </c>
      <c r="G12" s="19" t="e">
        <f t="shared" si="0"/>
        <v>#DIV/0!</v>
      </c>
    </row>
    <row r="13" spans="1:7" ht="26.25" customHeight="1">
      <c r="A13" s="7">
        <v>14000000</v>
      </c>
      <c r="B13" s="8" t="s">
        <v>18</v>
      </c>
      <c r="C13" s="36">
        <f>C14</f>
        <v>1116200</v>
      </c>
      <c r="D13" s="36">
        <f>D14</f>
        <v>229600</v>
      </c>
      <c r="E13" s="36">
        <f>E14</f>
        <v>331655.43</v>
      </c>
      <c r="F13" s="36">
        <f>F14</f>
        <v>102055.43</v>
      </c>
      <c r="G13" s="19">
        <f t="shared" si="0"/>
        <v>144.44922909407666</v>
      </c>
    </row>
    <row r="14" spans="1:7" ht="41.25" customHeight="1">
      <c r="A14" s="10">
        <v>14040000</v>
      </c>
      <c r="B14" s="10" t="s">
        <v>39</v>
      </c>
      <c r="C14" s="6">
        <v>1116200</v>
      </c>
      <c r="D14" s="13">
        <v>229600</v>
      </c>
      <c r="E14" s="61">
        <v>331655.43</v>
      </c>
      <c r="F14" s="13">
        <f aca="true" t="shared" si="1" ref="F14:F48">E14-D14</f>
        <v>102055.43</v>
      </c>
      <c r="G14" s="19">
        <f t="shared" si="0"/>
        <v>144.44922909407666</v>
      </c>
    </row>
    <row r="15" spans="1:7" ht="13.5" customHeight="1">
      <c r="A15" s="11">
        <v>18000000</v>
      </c>
      <c r="B15" s="20" t="s">
        <v>4</v>
      </c>
      <c r="C15" s="36">
        <f>C16+C28</f>
        <v>8975600</v>
      </c>
      <c r="D15" s="19">
        <f>D16+D28</f>
        <v>2149500</v>
      </c>
      <c r="E15" s="19">
        <f>E16+E28</f>
        <v>2202917.61</v>
      </c>
      <c r="F15" s="19">
        <f>F16+F28</f>
        <v>53417.60999999996</v>
      </c>
      <c r="G15" s="19">
        <f t="shared" si="0"/>
        <v>102.48511793440333</v>
      </c>
    </row>
    <row r="16" spans="1:7" ht="13.5" customHeight="1">
      <c r="A16" s="11">
        <v>18010000</v>
      </c>
      <c r="B16" s="20" t="s">
        <v>19</v>
      </c>
      <c r="C16" s="36">
        <f>SUM(C17:C27)</f>
        <v>4289000</v>
      </c>
      <c r="D16" s="36">
        <f>SUM(D17:D27)</f>
        <v>1053000</v>
      </c>
      <c r="E16" s="36">
        <f>SUM(E17:E27)</f>
        <v>843073.75</v>
      </c>
      <c r="F16" s="36">
        <f>SUM(F17:F27)</f>
        <v>-209926.25000000003</v>
      </c>
      <c r="G16" s="19">
        <f t="shared" si="0"/>
        <v>80.06398385565052</v>
      </c>
    </row>
    <row r="17" spans="1:9" ht="36.75" customHeight="1">
      <c r="A17" s="9">
        <v>18010100</v>
      </c>
      <c r="B17" s="10" t="s">
        <v>20</v>
      </c>
      <c r="C17" s="3">
        <v>18900</v>
      </c>
      <c r="D17" s="13">
        <v>6200</v>
      </c>
      <c r="E17" s="60">
        <v>4193.6</v>
      </c>
      <c r="F17" s="13">
        <f t="shared" si="1"/>
        <v>-2006.3999999999996</v>
      </c>
      <c r="G17" s="19">
        <f t="shared" si="0"/>
        <v>67.63870967741936</v>
      </c>
      <c r="H17" s="3"/>
      <c r="I17" s="5"/>
    </row>
    <row r="18" spans="1:9" ht="36.75" customHeight="1">
      <c r="A18" s="9">
        <v>18010200</v>
      </c>
      <c r="B18" s="10" t="s">
        <v>21</v>
      </c>
      <c r="C18" s="3">
        <v>40100</v>
      </c>
      <c r="D18" s="13">
        <v>500</v>
      </c>
      <c r="E18" s="60">
        <v>3204.71</v>
      </c>
      <c r="F18" s="13">
        <f t="shared" si="1"/>
        <v>2704.71</v>
      </c>
      <c r="G18" s="19">
        <f t="shared" si="0"/>
        <v>640.942</v>
      </c>
      <c r="H18" s="3"/>
      <c r="I18" s="5"/>
    </row>
    <row r="19" spans="1:9" ht="36.75" customHeight="1">
      <c r="A19" s="10" t="s">
        <v>22</v>
      </c>
      <c r="B19" s="10" t="s">
        <v>23</v>
      </c>
      <c r="C19" s="3">
        <v>23600</v>
      </c>
      <c r="D19" s="13">
        <v>9900</v>
      </c>
      <c r="E19" s="60">
        <v>3771.68</v>
      </c>
      <c r="F19" s="13">
        <f t="shared" si="1"/>
        <v>-6128.32</v>
      </c>
      <c r="G19" s="19">
        <f t="shared" si="0"/>
        <v>38.09777777777777</v>
      </c>
      <c r="H19" s="3"/>
      <c r="I19" s="5"/>
    </row>
    <row r="20" spans="1:9" ht="36.75" customHeight="1">
      <c r="A20" s="10" t="s">
        <v>24</v>
      </c>
      <c r="B20" s="10" t="s">
        <v>25</v>
      </c>
      <c r="C20" s="3">
        <v>122900</v>
      </c>
      <c r="D20" s="13">
        <v>3100</v>
      </c>
      <c r="E20" s="60">
        <v>12127.2</v>
      </c>
      <c r="F20" s="13">
        <f t="shared" si="1"/>
        <v>9027.2</v>
      </c>
      <c r="G20" s="19">
        <f t="shared" si="0"/>
        <v>391.20000000000005</v>
      </c>
      <c r="H20" s="3"/>
      <c r="I20" s="5"/>
    </row>
    <row r="21" spans="1:9" ht="13.5" customHeight="1">
      <c r="A21" s="10" t="s">
        <v>26</v>
      </c>
      <c r="B21" s="10" t="s">
        <v>27</v>
      </c>
      <c r="C21" s="3">
        <v>3108000</v>
      </c>
      <c r="D21" s="13">
        <v>768000</v>
      </c>
      <c r="E21" s="60">
        <v>504427.72</v>
      </c>
      <c r="F21" s="13">
        <f t="shared" si="1"/>
        <v>-263572.28</v>
      </c>
      <c r="G21" s="19">
        <f t="shared" si="0"/>
        <v>65.68069270833334</v>
      </c>
      <c r="H21" s="3"/>
      <c r="I21" s="5"/>
    </row>
    <row r="22" spans="1:9" ht="13.5" customHeight="1">
      <c r="A22" s="10" t="s">
        <v>28</v>
      </c>
      <c r="B22" s="10" t="s">
        <v>29</v>
      </c>
      <c r="C22" s="3">
        <v>677400</v>
      </c>
      <c r="D22" s="13">
        <v>174700</v>
      </c>
      <c r="E22" s="60">
        <v>197804.53</v>
      </c>
      <c r="F22" s="13">
        <f t="shared" si="1"/>
        <v>23104.53</v>
      </c>
      <c r="G22" s="19">
        <f t="shared" si="0"/>
        <v>113.22526044647967</v>
      </c>
      <c r="H22" s="3"/>
      <c r="I22" s="5"/>
    </row>
    <row r="23" spans="1:9" ht="13.5" customHeight="1">
      <c r="A23" s="10" t="s">
        <v>30</v>
      </c>
      <c r="B23" s="10" t="s">
        <v>31</v>
      </c>
      <c r="C23" s="3">
        <v>80200</v>
      </c>
      <c r="D23" s="13">
        <v>15400</v>
      </c>
      <c r="E23" s="60">
        <v>33878.12</v>
      </c>
      <c r="F23" s="13">
        <f t="shared" si="1"/>
        <v>18478.120000000003</v>
      </c>
      <c r="G23" s="19">
        <f t="shared" si="0"/>
        <v>219.98779220779224</v>
      </c>
      <c r="H23" s="3"/>
      <c r="I23" s="5"/>
    </row>
    <row r="24" spans="1:9" ht="13.5" customHeight="1">
      <c r="A24" s="10" t="s">
        <v>32</v>
      </c>
      <c r="B24" s="10" t="s">
        <v>33</v>
      </c>
      <c r="C24" s="3">
        <v>217900</v>
      </c>
      <c r="D24" s="13">
        <v>75200</v>
      </c>
      <c r="E24" s="60">
        <v>51806.19</v>
      </c>
      <c r="F24" s="13">
        <f t="shared" si="1"/>
        <v>-23393.809999999998</v>
      </c>
      <c r="G24" s="19">
        <f t="shared" si="0"/>
        <v>68.89121010638299</v>
      </c>
      <c r="H24" s="3"/>
      <c r="I24" s="5"/>
    </row>
    <row r="25" spans="1:9" ht="13.5" customHeight="1">
      <c r="A25" s="10">
        <v>18011000</v>
      </c>
      <c r="B25" s="10" t="s">
        <v>34</v>
      </c>
      <c r="C25" s="14">
        <v>0</v>
      </c>
      <c r="D25" s="14">
        <v>0</v>
      </c>
      <c r="E25" s="60">
        <v>25000</v>
      </c>
      <c r="F25" s="13">
        <f t="shared" si="1"/>
        <v>25000</v>
      </c>
      <c r="G25" s="19" t="e">
        <f t="shared" si="0"/>
        <v>#DIV/0!</v>
      </c>
      <c r="H25" s="3"/>
      <c r="I25" s="5"/>
    </row>
    <row r="26" spans="1:9" ht="13.5" customHeight="1">
      <c r="A26" s="10">
        <v>18011100</v>
      </c>
      <c r="B26" s="10" t="s">
        <v>35</v>
      </c>
      <c r="C26" s="14">
        <v>0</v>
      </c>
      <c r="D26" s="14">
        <v>0</v>
      </c>
      <c r="E26" s="60">
        <v>6250</v>
      </c>
      <c r="F26" s="13">
        <f t="shared" si="1"/>
        <v>6250</v>
      </c>
      <c r="G26" s="19" t="e">
        <f t="shared" si="0"/>
        <v>#DIV/0!</v>
      </c>
      <c r="H26" s="3"/>
      <c r="I26" s="5"/>
    </row>
    <row r="27" spans="1:9" ht="13.5" customHeight="1">
      <c r="A27" s="10">
        <v>18040100</v>
      </c>
      <c r="B27" s="66" t="s">
        <v>85</v>
      </c>
      <c r="C27" s="14">
        <v>0</v>
      </c>
      <c r="D27" s="14">
        <v>0</v>
      </c>
      <c r="E27" s="60">
        <v>610</v>
      </c>
      <c r="F27" s="13">
        <f t="shared" si="1"/>
        <v>610</v>
      </c>
      <c r="G27" s="19" t="e">
        <f t="shared" si="0"/>
        <v>#DIV/0!</v>
      </c>
      <c r="H27" s="63"/>
      <c r="I27" s="5"/>
    </row>
    <row r="28" spans="1:9" ht="13.5" customHeight="1">
      <c r="A28" s="7">
        <v>18050000</v>
      </c>
      <c r="B28" s="8" t="s">
        <v>11</v>
      </c>
      <c r="C28" s="36">
        <f>SUM(C29:C30)</f>
        <v>4686600</v>
      </c>
      <c r="D28" s="36">
        <f>SUM(D29:D30)</f>
        <v>1096500</v>
      </c>
      <c r="E28" s="36">
        <f>SUM(E29:E30)</f>
        <v>1359843.8599999999</v>
      </c>
      <c r="F28" s="36">
        <f>SUM(F29:F30)</f>
        <v>263343.86</v>
      </c>
      <c r="G28" s="19">
        <f t="shared" si="0"/>
        <v>124.01676789785681</v>
      </c>
      <c r="H28" s="63"/>
      <c r="I28" s="5"/>
    </row>
    <row r="29" spans="1:8" ht="13.5" customHeight="1">
      <c r="A29" s="9">
        <v>18050300</v>
      </c>
      <c r="B29" s="10" t="s">
        <v>12</v>
      </c>
      <c r="C29" s="3">
        <v>210300</v>
      </c>
      <c r="D29" s="13">
        <v>49900</v>
      </c>
      <c r="E29" s="60">
        <v>84540.63</v>
      </c>
      <c r="F29" s="13">
        <f t="shared" si="1"/>
        <v>34640.630000000005</v>
      </c>
      <c r="G29" s="19">
        <f t="shared" si="0"/>
        <v>169.4201002004008</v>
      </c>
      <c r="H29" s="64"/>
    </row>
    <row r="30" spans="1:9" ht="13.5" customHeight="1">
      <c r="A30" s="9">
        <v>18050400</v>
      </c>
      <c r="B30" s="10" t="s">
        <v>13</v>
      </c>
      <c r="C30" s="3">
        <v>4476300</v>
      </c>
      <c r="D30" s="13">
        <v>1046600</v>
      </c>
      <c r="E30" s="60">
        <v>1275303.23</v>
      </c>
      <c r="F30" s="13">
        <f t="shared" si="1"/>
        <v>228703.22999999998</v>
      </c>
      <c r="G30" s="19">
        <f t="shared" si="0"/>
        <v>121.85201891840245</v>
      </c>
      <c r="H30" s="3"/>
      <c r="I30" s="4"/>
    </row>
    <row r="31" spans="1:7" ht="15.75" customHeight="1">
      <c r="A31" s="11">
        <v>20000000</v>
      </c>
      <c r="B31" s="20" t="s">
        <v>5</v>
      </c>
      <c r="C31" s="36">
        <f>C32+C38+C46</f>
        <v>188600</v>
      </c>
      <c r="D31" s="36">
        <f>D32+D38+D46</f>
        <v>47100</v>
      </c>
      <c r="E31" s="36">
        <f>E32+E38+E46</f>
        <v>63499.92</v>
      </c>
      <c r="F31" s="36">
        <f>F32+F38+F46</f>
        <v>16399.920000000002</v>
      </c>
      <c r="G31" s="19">
        <f t="shared" si="0"/>
        <v>134.81936305732484</v>
      </c>
    </row>
    <row r="32" spans="1:7" ht="33.75" customHeight="1">
      <c r="A32" s="11">
        <v>21000000</v>
      </c>
      <c r="B32" s="20" t="s">
        <v>36</v>
      </c>
      <c r="C32" s="36">
        <f>C35+C33</f>
        <v>6200</v>
      </c>
      <c r="D32" s="36">
        <f>D35+D33</f>
        <v>2300</v>
      </c>
      <c r="E32" s="36">
        <f>E35+E33</f>
        <v>1984</v>
      </c>
      <c r="F32" s="36">
        <f>F35+F33</f>
        <v>-316</v>
      </c>
      <c r="G32" s="19">
        <f t="shared" si="0"/>
        <v>86.26086956521739</v>
      </c>
    </row>
    <row r="33" spans="1:8" ht="33.75" customHeight="1">
      <c r="A33" s="67">
        <v>21010000</v>
      </c>
      <c r="B33" s="66" t="s">
        <v>87</v>
      </c>
      <c r="C33" s="36">
        <f>C34</f>
        <v>0</v>
      </c>
      <c r="D33" s="36">
        <f>D34</f>
        <v>0</v>
      </c>
      <c r="E33" s="36">
        <f>E34</f>
        <v>1842</v>
      </c>
      <c r="F33" s="36">
        <f>F34</f>
        <v>1842</v>
      </c>
      <c r="G33" s="19" t="e">
        <f t="shared" si="0"/>
        <v>#DIV/0!</v>
      </c>
      <c r="H33" s="63"/>
    </row>
    <row r="34" spans="1:8" ht="33.75" customHeight="1">
      <c r="A34" s="68">
        <v>21010302</v>
      </c>
      <c r="B34" s="66" t="s">
        <v>86</v>
      </c>
      <c r="C34" s="14">
        <v>0</v>
      </c>
      <c r="D34" s="13">
        <v>0</v>
      </c>
      <c r="E34" s="14">
        <v>1842</v>
      </c>
      <c r="F34" s="13">
        <f>E34-D34</f>
        <v>1842</v>
      </c>
      <c r="G34" s="19" t="e">
        <f t="shared" si="0"/>
        <v>#DIV/0!</v>
      </c>
      <c r="H34" s="63"/>
    </row>
    <row r="35" spans="1:8" ht="20.25" customHeight="1">
      <c r="A35" s="11">
        <v>21080000</v>
      </c>
      <c r="B35" s="20" t="s">
        <v>6</v>
      </c>
      <c r="C35" s="36">
        <f>C36+C37</f>
        <v>6200</v>
      </c>
      <c r="D35" s="36">
        <f>D36+D37</f>
        <v>2300</v>
      </c>
      <c r="E35" s="36">
        <f>E36+E37</f>
        <v>142</v>
      </c>
      <c r="F35" s="36">
        <f>F36+F37</f>
        <v>-2158</v>
      </c>
      <c r="G35" s="19">
        <f t="shared" si="0"/>
        <v>6.173913043478261</v>
      </c>
      <c r="H35" s="64"/>
    </row>
    <row r="36" spans="1:8" ht="21" customHeight="1">
      <c r="A36" s="12">
        <v>21081100</v>
      </c>
      <c r="B36" s="15" t="s">
        <v>7</v>
      </c>
      <c r="C36" s="3">
        <v>6200</v>
      </c>
      <c r="D36" s="19">
        <v>2300</v>
      </c>
      <c r="E36" s="13">
        <v>102</v>
      </c>
      <c r="F36" s="19">
        <f t="shared" si="1"/>
        <v>-2198</v>
      </c>
      <c r="G36" s="19">
        <f t="shared" si="0"/>
        <v>4.434782608695651</v>
      </c>
      <c r="H36" s="64"/>
    </row>
    <row r="37" spans="1:8" ht="21" customHeight="1">
      <c r="A37" s="12">
        <v>21081500</v>
      </c>
      <c r="B37" s="21" t="s">
        <v>44</v>
      </c>
      <c r="C37" s="3">
        <v>0</v>
      </c>
      <c r="D37" s="19">
        <v>0</v>
      </c>
      <c r="E37" s="13">
        <v>40</v>
      </c>
      <c r="F37" s="19">
        <f>E37-D37</f>
        <v>40</v>
      </c>
      <c r="G37" s="19" t="e">
        <f t="shared" si="0"/>
        <v>#DIV/0!</v>
      </c>
      <c r="H37" s="6"/>
    </row>
    <row r="38" spans="1:7" ht="27.75" customHeight="1">
      <c r="A38" s="11">
        <v>22000000</v>
      </c>
      <c r="B38" s="20" t="s">
        <v>17</v>
      </c>
      <c r="C38" s="36">
        <f>C39+C42+C44</f>
        <v>182300</v>
      </c>
      <c r="D38" s="36">
        <f>D39+D42+D44</f>
        <v>44700</v>
      </c>
      <c r="E38" s="36">
        <f>E39+E42+E44</f>
        <v>61515.92</v>
      </c>
      <c r="F38" s="36">
        <f>F39+F42+F44</f>
        <v>16815.920000000002</v>
      </c>
      <c r="G38" s="19">
        <f t="shared" si="0"/>
        <v>137.61950782997764</v>
      </c>
    </row>
    <row r="39" spans="1:7" ht="27.75" customHeight="1">
      <c r="A39" s="7">
        <v>22010000</v>
      </c>
      <c r="B39" s="8" t="s">
        <v>40</v>
      </c>
      <c r="C39" s="36">
        <f>C40+C41</f>
        <v>16200</v>
      </c>
      <c r="D39" s="36">
        <f>D40+D41</f>
        <v>3200</v>
      </c>
      <c r="E39" s="36">
        <f>E40+E41</f>
        <v>4633.67</v>
      </c>
      <c r="F39" s="36">
        <f>F40+F41</f>
        <v>1433.67</v>
      </c>
      <c r="G39" s="19">
        <f t="shared" si="0"/>
        <v>144.8021875</v>
      </c>
    </row>
    <row r="40" spans="1:8" ht="21" customHeight="1">
      <c r="A40" s="7">
        <v>22012500</v>
      </c>
      <c r="B40" s="10" t="s">
        <v>41</v>
      </c>
      <c r="C40" s="3">
        <v>16100</v>
      </c>
      <c r="D40" s="13">
        <v>3100</v>
      </c>
      <c r="E40" s="62">
        <v>4453.67</v>
      </c>
      <c r="F40" s="13">
        <f t="shared" si="1"/>
        <v>1353.67</v>
      </c>
      <c r="G40" s="19">
        <f t="shared" si="0"/>
        <v>143.66677419354838</v>
      </c>
      <c r="H40" s="3"/>
    </row>
    <row r="41" spans="1:8" ht="36.75" customHeight="1">
      <c r="A41" s="7">
        <v>22012600</v>
      </c>
      <c r="B41" s="21" t="s">
        <v>42</v>
      </c>
      <c r="C41" s="6">
        <v>100</v>
      </c>
      <c r="D41" s="13">
        <v>100</v>
      </c>
      <c r="E41" s="62">
        <v>180</v>
      </c>
      <c r="F41" s="13">
        <f t="shared" si="1"/>
        <v>80</v>
      </c>
      <c r="G41" s="19">
        <f t="shared" si="0"/>
        <v>180</v>
      </c>
      <c r="H41" s="3"/>
    </row>
    <row r="42" spans="1:7" ht="36" customHeight="1">
      <c r="A42" s="11">
        <v>22080000</v>
      </c>
      <c r="B42" s="22" t="s">
        <v>16</v>
      </c>
      <c r="C42" s="36">
        <f>C43</f>
        <v>166000</v>
      </c>
      <c r="D42" s="36">
        <f>D43</f>
        <v>41500</v>
      </c>
      <c r="E42" s="36">
        <f>E43</f>
        <v>56872.05</v>
      </c>
      <c r="F42" s="36">
        <f>F43</f>
        <v>15372.050000000003</v>
      </c>
      <c r="G42" s="19">
        <f t="shared" si="0"/>
        <v>137.04108433734942</v>
      </c>
    </row>
    <row r="43" spans="1:8" ht="44.25" customHeight="1">
      <c r="A43" s="12">
        <v>22080400</v>
      </c>
      <c r="B43" s="23" t="s">
        <v>15</v>
      </c>
      <c r="C43" s="3">
        <v>166000</v>
      </c>
      <c r="D43" s="13">
        <v>41500</v>
      </c>
      <c r="E43" s="60">
        <v>56872.05</v>
      </c>
      <c r="F43" s="13">
        <f t="shared" si="1"/>
        <v>15372.050000000003</v>
      </c>
      <c r="G43" s="19">
        <f t="shared" si="0"/>
        <v>137.04108433734942</v>
      </c>
      <c r="H43" s="3"/>
    </row>
    <row r="44" spans="1:7" ht="13.5" customHeight="1">
      <c r="A44" s="11">
        <v>22090000</v>
      </c>
      <c r="B44" s="20" t="s">
        <v>8</v>
      </c>
      <c r="C44" s="36">
        <f>C45</f>
        <v>100</v>
      </c>
      <c r="D44" s="36">
        <f>D45</f>
        <v>0</v>
      </c>
      <c r="E44" s="36">
        <f>E45</f>
        <v>10.2</v>
      </c>
      <c r="F44" s="36">
        <f>F45</f>
        <v>10.2</v>
      </c>
      <c r="G44" s="19" t="e">
        <f t="shared" si="0"/>
        <v>#DIV/0!</v>
      </c>
    </row>
    <row r="45" spans="1:7" ht="42" customHeight="1">
      <c r="A45" s="12">
        <v>22090100</v>
      </c>
      <c r="B45" s="15" t="s">
        <v>14</v>
      </c>
      <c r="C45" s="14">
        <v>100</v>
      </c>
      <c r="D45" s="19"/>
      <c r="E45" s="13">
        <v>10.2</v>
      </c>
      <c r="F45" s="19">
        <f t="shared" si="1"/>
        <v>10.2</v>
      </c>
      <c r="G45" s="19" t="e">
        <f t="shared" si="0"/>
        <v>#DIV/0!</v>
      </c>
    </row>
    <row r="46" spans="1:7" ht="13.5" customHeight="1">
      <c r="A46" s="11">
        <v>24000000</v>
      </c>
      <c r="B46" s="20" t="s">
        <v>37</v>
      </c>
      <c r="C46" s="36">
        <f>C47</f>
        <v>100</v>
      </c>
      <c r="D46" s="36">
        <f aca="true" t="shared" si="2" ref="D46:F47">D47</f>
        <v>100</v>
      </c>
      <c r="E46" s="36">
        <f t="shared" si="2"/>
        <v>0</v>
      </c>
      <c r="F46" s="36">
        <f t="shared" si="2"/>
        <v>-100</v>
      </c>
      <c r="G46" s="19">
        <f t="shared" si="0"/>
        <v>0</v>
      </c>
    </row>
    <row r="47" spans="1:7" ht="13.5" customHeight="1">
      <c r="A47" s="11">
        <v>24060000</v>
      </c>
      <c r="B47" s="20" t="s">
        <v>6</v>
      </c>
      <c r="C47" s="36">
        <f>C48</f>
        <v>100</v>
      </c>
      <c r="D47" s="36">
        <f t="shared" si="2"/>
        <v>100</v>
      </c>
      <c r="E47" s="36">
        <f t="shared" si="2"/>
        <v>0</v>
      </c>
      <c r="F47" s="36">
        <f t="shared" si="2"/>
        <v>-100</v>
      </c>
      <c r="G47" s="19">
        <f t="shared" si="0"/>
        <v>0</v>
      </c>
    </row>
    <row r="48" spans="1:7" ht="13.5" customHeight="1">
      <c r="A48" s="12">
        <v>24060300</v>
      </c>
      <c r="B48" s="15" t="s">
        <v>6</v>
      </c>
      <c r="C48" s="14">
        <v>100</v>
      </c>
      <c r="D48" s="14">
        <v>100</v>
      </c>
      <c r="E48" s="13"/>
      <c r="F48" s="19">
        <f t="shared" si="1"/>
        <v>-100</v>
      </c>
      <c r="G48" s="19">
        <f t="shared" si="0"/>
        <v>0</v>
      </c>
    </row>
    <row r="49" spans="1:7" ht="14.25" customHeight="1">
      <c r="A49" s="11"/>
      <c r="B49" s="20" t="s">
        <v>9</v>
      </c>
      <c r="C49" s="36">
        <f>C31+C7</f>
        <v>10280500</v>
      </c>
      <c r="D49" s="36">
        <f>D31+D7</f>
        <v>2426200</v>
      </c>
      <c r="E49" s="36">
        <f>E31+E7</f>
        <v>2611572.96</v>
      </c>
      <c r="F49" s="36">
        <f>F31+F7</f>
        <v>185372.95999999996</v>
      </c>
      <c r="G49" s="19">
        <f t="shared" si="0"/>
        <v>107.6404649245734</v>
      </c>
    </row>
    <row r="50" spans="1:7" ht="14.25" customHeight="1">
      <c r="A50" s="11"/>
      <c r="B50" s="20" t="s">
        <v>10</v>
      </c>
      <c r="C50" s="36">
        <f>C49</f>
        <v>10280500</v>
      </c>
      <c r="D50" s="36">
        <f>D49</f>
        <v>2426200</v>
      </c>
      <c r="E50" s="36">
        <f>E49</f>
        <v>2611572.96</v>
      </c>
      <c r="F50" s="36">
        <f>F49</f>
        <v>185372.95999999996</v>
      </c>
      <c r="G50" s="19">
        <f t="shared" si="0"/>
        <v>107.6404649245734</v>
      </c>
    </row>
    <row r="51" spans="2:7" ht="12.75">
      <c r="B51" s="2"/>
      <c r="C51" s="2"/>
      <c r="D51" s="2"/>
      <c r="E51" s="2"/>
      <c r="F51" s="2"/>
      <c r="G51" s="2"/>
    </row>
    <row r="52" ht="12.75">
      <c r="E52" s="4"/>
    </row>
  </sheetData>
  <sheetProtection/>
  <mergeCells count="4">
    <mergeCell ref="A2:G2"/>
    <mergeCell ref="A3:G3"/>
    <mergeCell ref="A4:G4"/>
    <mergeCell ref="A5:G5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7"/>
  <sheetViews>
    <sheetView tabSelected="1" view="pageBreakPreview" zoomScale="90" zoomScaleSheetLayoutView="90" zoomScalePageLayoutView="0" workbookViewId="0" topLeftCell="A5">
      <selection activeCell="E9" sqref="E9:I26"/>
    </sheetView>
  </sheetViews>
  <sheetFormatPr defaultColWidth="9.140625" defaultRowHeight="12.75"/>
  <cols>
    <col min="1" max="1" width="0.13671875" style="0" customWidth="1"/>
    <col min="2" max="2" width="11.140625" style="0" bestFit="1" customWidth="1"/>
    <col min="3" max="3" width="34.57421875" style="0" customWidth="1"/>
    <col min="4" max="9" width="13.421875" style="0" customWidth="1"/>
  </cols>
  <sheetData>
    <row r="2" spans="1:12" ht="15.75">
      <c r="A2" s="24"/>
      <c r="B2" s="42" t="s">
        <v>52</v>
      </c>
      <c r="C2" s="42"/>
      <c r="D2" s="42"/>
      <c r="E2" s="42"/>
      <c r="F2" s="42"/>
      <c r="G2" s="42"/>
      <c r="H2" s="42"/>
      <c r="I2" s="42"/>
      <c r="J2" s="24"/>
      <c r="K2" s="24"/>
      <c r="L2" s="24"/>
    </row>
    <row r="3" spans="1:12" ht="23.25">
      <c r="A3" s="25"/>
      <c r="B3" s="39" t="s">
        <v>76</v>
      </c>
      <c r="C3" s="39"/>
      <c r="D3" s="39"/>
      <c r="E3" s="39"/>
      <c r="F3" s="39"/>
      <c r="G3" s="39"/>
      <c r="H3" s="39"/>
      <c r="I3" s="39"/>
      <c r="J3" s="26"/>
      <c r="K3" s="26"/>
      <c r="L3" s="26"/>
    </row>
    <row r="4" spans="1:12" ht="23.25">
      <c r="A4" s="25"/>
      <c r="B4" s="41" t="s">
        <v>75</v>
      </c>
      <c r="C4" s="41"/>
      <c r="D4" s="41"/>
      <c r="E4" s="41"/>
      <c r="F4" s="41"/>
      <c r="G4" s="41"/>
      <c r="H4" s="41"/>
      <c r="I4" s="41"/>
      <c r="J4" s="26"/>
      <c r="K4" s="26"/>
      <c r="L4" s="26"/>
    </row>
    <row r="5" spans="1:12" ht="15.75">
      <c r="A5" s="24"/>
      <c r="B5" s="40" t="s">
        <v>77</v>
      </c>
      <c r="C5" s="40"/>
      <c r="D5" s="40"/>
      <c r="E5" s="40"/>
      <c r="F5" s="40"/>
      <c r="G5" s="40"/>
      <c r="H5" s="40"/>
      <c r="I5" s="40"/>
      <c r="J5" s="24"/>
      <c r="K5" s="24"/>
      <c r="L5" s="24"/>
    </row>
    <row r="6" ht="12.75">
      <c r="G6" t="s">
        <v>53</v>
      </c>
    </row>
    <row r="7" spans="1:9" ht="15">
      <c r="A7" s="45"/>
      <c r="B7" s="46" t="s">
        <v>54</v>
      </c>
      <c r="C7" s="46" t="s">
        <v>55</v>
      </c>
      <c r="D7" s="46" t="s">
        <v>56</v>
      </c>
      <c r="E7" s="46"/>
      <c r="F7" s="47"/>
      <c r="G7" s="47"/>
      <c r="H7" s="47"/>
      <c r="I7" s="47"/>
    </row>
    <row r="8" spans="1:9" ht="28.5" customHeight="1">
      <c r="A8" s="45"/>
      <c r="B8" s="47"/>
      <c r="C8" s="47"/>
      <c r="D8" s="53" t="s">
        <v>46</v>
      </c>
      <c r="E8" s="53" t="s">
        <v>82</v>
      </c>
      <c r="F8" s="53" t="s">
        <v>48</v>
      </c>
      <c r="G8" s="54" t="s">
        <v>43</v>
      </c>
      <c r="H8" s="54" t="s">
        <v>49</v>
      </c>
      <c r="I8" s="54" t="s">
        <v>50</v>
      </c>
    </row>
    <row r="9" spans="1:9" ht="12.75">
      <c r="A9" s="29"/>
      <c r="B9" s="34">
        <v>10000000</v>
      </c>
      <c r="C9" s="35" t="s">
        <v>57</v>
      </c>
      <c r="D9" s="55">
        <f>D10</f>
        <v>3400</v>
      </c>
      <c r="E9" s="55">
        <f>E10</f>
        <v>3400</v>
      </c>
      <c r="F9" s="55">
        <f>F10</f>
        <v>1500</v>
      </c>
      <c r="G9" s="55">
        <f>G10</f>
        <v>3793.3</v>
      </c>
      <c r="H9" s="55">
        <f>H10</f>
        <v>2293.3</v>
      </c>
      <c r="I9" s="55">
        <f>G9/F9*100</f>
        <v>252.88666666666666</v>
      </c>
    </row>
    <row r="10" spans="1:9" ht="12.75">
      <c r="A10" s="29"/>
      <c r="B10" s="34">
        <v>19000000</v>
      </c>
      <c r="C10" s="35" t="s">
        <v>58</v>
      </c>
      <c r="D10" s="55">
        <f>D11</f>
        <v>3400</v>
      </c>
      <c r="E10" s="55">
        <f>E11</f>
        <v>3400</v>
      </c>
      <c r="F10" s="55">
        <f>F11</f>
        <v>1500</v>
      </c>
      <c r="G10" s="55">
        <f>G11</f>
        <v>3793.3</v>
      </c>
      <c r="H10" s="55">
        <f>H11</f>
        <v>2293.3</v>
      </c>
      <c r="I10" s="55">
        <f aca="true" t="shared" si="0" ref="I10:I27">G10/F10*100</f>
        <v>252.88666666666666</v>
      </c>
    </row>
    <row r="11" spans="1:9" ht="12.75">
      <c r="A11" s="29"/>
      <c r="B11" s="34">
        <v>19010000</v>
      </c>
      <c r="C11" s="35" t="s">
        <v>59</v>
      </c>
      <c r="D11" s="55">
        <f>D12+D13</f>
        <v>3400</v>
      </c>
      <c r="E11" s="55">
        <f>E12+E13</f>
        <v>3400</v>
      </c>
      <c r="F11" s="55">
        <f>F12+F13</f>
        <v>1500</v>
      </c>
      <c r="G11" s="55">
        <f>G12+G13</f>
        <v>3793.3</v>
      </c>
      <c r="H11" s="55">
        <f>H12+H13</f>
        <v>2293.3</v>
      </c>
      <c r="I11" s="55">
        <f t="shared" si="0"/>
        <v>252.88666666666666</v>
      </c>
    </row>
    <row r="12" spans="1:9" ht="56.25" customHeight="1">
      <c r="A12" s="29"/>
      <c r="B12" s="29">
        <v>19010100</v>
      </c>
      <c r="C12" s="30" t="s">
        <v>60</v>
      </c>
      <c r="D12" s="59">
        <v>1200</v>
      </c>
      <c r="E12" s="59">
        <v>1200</v>
      </c>
      <c r="F12" s="56">
        <v>500</v>
      </c>
      <c r="G12" s="56">
        <v>1443.3</v>
      </c>
      <c r="H12" s="56">
        <f>G12-F12</f>
        <v>943.3</v>
      </c>
      <c r="I12" s="55">
        <f t="shared" si="0"/>
        <v>288.66</v>
      </c>
    </row>
    <row r="13" spans="1:9" ht="38.25">
      <c r="A13" s="29"/>
      <c r="B13" s="29">
        <v>19010200</v>
      </c>
      <c r="C13" s="30" t="s">
        <v>61</v>
      </c>
      <c r="D13" s="59">
        <v>2200</v>
      </c>
      <c r="E13" s="59">
        <v>2200</v>
      </c>
      <c r="F13" s="56">
        <v>1000</v>
      </c>
      <c r="G13" s="56">
        <v>2350</v>
      </c>
      <c r="H13" s="56">
        <f>G13-F13</f>
        <v>1350</v>
      </c>
      <c r="I13" s="55">
        <f t="shared" si="0"/>
        <v>235</v>
      </c>
    </row>
    <row r="14" spans="1:9" ht="12.75">
      <c r="A14" s="29"/>
      <c r="B14" s="34">
        <v>20000000</v>
      </c>
      <c r="C14" s="35" t="s">
        <v>62</v>
      </c>
      <c r="D14" s="55">
        <f>D15+D17</f>
        <v>3700</v>
      </c>
      <c r="E14" s="55">
        <f>E15+E17</f>
        <v>80068.97</v>
      </c>
      <c r="F14" s="55">
        <f>F15+F17</f>
        <v>76368.97</v>
      </c>
      <c r="G14" s="55">
        <f>G15+G17</f>
        <v>77168.97</v>
      </c>
      <c r="H14" s="55">
        <f>H15+H17</f>
        <v>800</v>
      </c>
      <c r="I14" s="55">
        <f t="shared" si="0"/>
        <v>101.04754588152754</v>
      </c>
    </row>
    <row r="15" spans="1:9" ht="12.75">
      <c r="A15" s="29"/>
      <c r="B15" s="34">
        <v>24060000</v>
      </c>
      <c r="C15" s="35" t="s">
        <v>6</v>
      </c>
      <c r="D15" s="55">
        <f>D16</f>
        <v>3700</v>
      </c>
      <c r="E15" s="55">
        <f>E16</f>
        <v>3700</v>
      </c>
      <c r="F15" s="55">
        <f>F16</f>
        <v>0</v>
      </c>
      <c r="G15" s="55">
        <f>G16</f>
        <v>0</v>
      </c>
      <c r="H15" s="55">
        <f>H16</f>
        <v>0</v>
      </c>
      <c r="I15" s="55" t="e">
        <f t="shared" si="0"/>
        <v>#DIV/0!</v>
      </c>
    </row>
    <row r="16" spans="1:9" ht="76.5">
      <c r="A16" s="29"/>
      <c r="B16" s="51">
        <v>24062100</v>
      </c>
      <c r="C16" s="52" t="s">
        <v>81</v>
      </c>
      <c r="D16" s="57">
        <v>3700</v>
      </c>
      <c r="E16" s="57">
        <v>3700</v>
      </c>
      <c r="F16" s="56"/>
      <c r="G16" s="56"/>
      <c r="H16" s="56">
        <f>G16-F16</f>
        <v>0</v>
      </c>
      <c r="I16" s="55" t="e">
        <f t="shared" si="0"/>
        <v>#DIV/0!</v>
      </c>
    </row>
    <row r="17" spans="1:9" ht="25.5">
      <c r="A17" s="29"/>
      <c r="B17" s="34">
        <v>25000000</v>
      </c>
      <c r="C17" s="35" t="s">
        <v>65</v>
      </c>
      <c r="D17" s="55">
        <v>0</v>
      </c>
      <c r="E17" s="55">
        <f>E18</f>
        <v>76368.97</v>
      </c>
      <c r="F17" s="55">
        <f aca="true" t="shared" si="1" ref="F17:H18">F18</f>
        <v>76368.97</v>
      </c>
      <c r="G17" s="55">
        <f t="shared" si="1"/>
        <v>77168.97</v>
      </c>
      <c r="H17" s="55">
        <f t="shared" si="1"/>
        <v>800</v>
      </c>
      <c r="I17" s="55">
        <f t="shared" si="0"/>
        <v>101.04754588152754</v>
      </c>
    </row>
    <row r="18" spans="1:9" ht="38.25">
      <c r="A18" s="29"/>
      <c r="B18" s="34">
        <v>25020000</v>
      </c>
      <c r="C18" s="35" t="s">
        <v>66</v>
      </c>
      <c r="D18" s="55">
        <v>0</v>
      </c>
      <c r="E18" s="55">
        <f>E19</f>
        <v>76368.97</v>
      </c>
      <c r="F18" s="55">
        <f t="shared" si="1"/>
        <v>76368.97</v>
      </c>
      <c r="G18" s="55">
        <f t="shared" si="1"/>
        <v>77168.97</v>
      </c>
      <c r="H18" s="55">
        <f t="shared" si="1"/>
        <v>800</v>
      </c>
      <c r="I18" s="55">
        <f t="shared" si="0"/>
        <v>101.04754588152754</v>
      </c>
    </row>
    <row r="19" spans="1:9" ht="25.5">
      <c r="A19" s="29"/>
      <c r="B19" s="29">
        <v>25020100</v>
      </c>
      <c r="C19" s="30" t="s">
        <v>67</v>
      </c>
      <c r="D19" s="56">
        <v>0</v>
      </c>
      <c r="E19" s="56">
        <v>76368.97</v>
      </c>
      <c r="F19" s="56">
        <v>76368.97</v>
      </c>
      <c r="G19" s="56">
        <v>77168.97</v>
      </c>
      <c r="H19" s="56">
        <f>G19-F19</f>
        <v>800</v>
      </c>
      <c r="I19" s="55">
        <f t="shared" si="0"/>
        <v>101.04754588152754</v>
      </c>
    </row>
    <row r="20" spans="1:9" ht="12.75">
      <c r="A20" s="29"/>
      <c r="B20" s="29">
        <v>30000000</v>
      </c>
      <c r="C20" s="30" t="s">
        <v>68</v>
      </c>
      <c r="D20" s="55">
        <f>D21</f>
        <v>100000</v>
      </c>
      <c r="E20" s="55">
        <f>E21</f>
        <v>100000</v>
      </c>
      <c r="F20" s="55">
        <f aca="true" t="shared" si="2" ref="F20:H22">F21</f>
        <v>100000</v>
      </c>
      <c r="G20" s="55">
        <f t="shared" si="2"/>
        <v>26902</v>
      </c>
      <c r="H20" s="55">
        <f t="shared" si="2"/>
        <v>-73098</v>
      </c>
      <c r="I20" s="55">
        <f t="shared" si="0"/>
        <v>26.901999999999997</v>
      </c>
    </row>
    <row r="21" spans="1:9" ht="25.5">
      <c r="A21" s="29"/>
      <c r="B21" s="34">
        <v>33000000</v>
      </c>
      <c r="C21" s="35" t="s">
        <v>38</v>
      </c>
      <c r="D21" s="55">
        <f>D22</f>
        <v>100000</v>
      </c>
      <c r="E21" s="55">
        <f>E22</f>
        <v>100000</v>
      </c>
      <c r="F21" s="55">
        <f t="shared" si="2"/>
        <v>100000</v>
      </c>
      <c r="G21" s="55">
        <f t="shared" si="2"/>
        <v>26902</v>
      </c>
      <c r="H21" s="55">
        <f t="shared" si="2"/>
        <v>-73098</v>
      </c>
      <c r="I21" s="55">
        <f t="shared" si="0"/>
        <v>26.901999999999997</v>
      </c>
    </row>
    <row r="22" spans="1:9" ht="12.75">
      <c r="A22" s="29"/>
      <c r="B22" s="34">
        <v>33010000</v>
      </c>
      <c r="C22" s="35" t="s">
        <v>69</v>
      </c>
      <c r="D22" s="55">
        <f>D23</f>
        <v>100000</v>
      </c>
      <c r="E22" s="55">
        <f>E23</f>
        <v>100000</v>
      </c>
      <c r="F22" s="55">
        <f t="shared" si="2"/>
        <v>100000</v>
      </c>
      <c r="G22" s="55">
        <f t="shared" si="2"/>
        <v>26902</v>
      </c>
      <c r="H22" s="55">
        <f t="shared" si="2"/>
        <v>-73098</v>
      </c>
      <c r="I22" s="55">
        <f t="shared" si="0"/>
        <v>26.901999999999997</v>
      </c>
    </row>
    <row r="23" spans="1:9" ht="89.25">
      <c r="A23" s="29"/>
      <c r="B23" s="29">
        <v>33010100</v>
      </c>
      <c r="C23" s="30" t="s">
        <v>70</v>
      </c>
      <c r="D23" s="57">
        <v>100000</v>
      </c>
      <c r="E23" s="57">
        <v>100000</v>
      </c>
      <c r="F23" s="57">
        <v>100000</v>
      </c>
      <c r="G23" s="57">
        <v>26902</v>
      </c>
      <c r="H23" s="56">
        <f>G23-F23</f>
        <v>-73098</v>
      </c>
      <c r="I23" s="55">
        <f t="shared" si="0"/>
        <v>26.901999999999997</v>
      </c>
    </row>
    <row r="24" spans="1:9" ht="12.75">
      <c r="A24" s="29"/>
      <c r="B24" s="34">
        <v>50000000</v>
      </c>
      <c r="C24" s="35" t="s">
        <v>71</v>
      </c>
      <c r="D24" s="55">
        <f>D25</f>
        <v>48400</v>
      </c>
      <c r="E24" s="55">
        <f>E25</f>
        <v>48400</v>
      </c>
      <c r="F24" s="55">
        <f>F25</f>
        <v>0</v>
      </c>
      <c r="G24" s="55">
        <f>G25</f>
        <v>0</v>
      </c>
      <c r="H24" s="55">
        <f>H25</f>
        <v>0</v>
      </c>
      <c r="I24" s="55" t="e">
        <f t="shared" si="0"/>
        <v>#DIV/0!</v>
      </c>
    </row>
    <row r="25" spans="1:9" ht="63.75">
      <c r="A25" s="29"/>
      <c r="B25" s="29">
        <v>50110000</v>
      </c>
      <c r="C25" s="30" t="s">
        <v>72</v>
      </c>
      <c r="D25" s="56">
        <v>48400</v>
      </c>
      <c r="E25" s="56">
        <v>48400</v>
      </c>
      <c r="F25" s="56">
        <v>0</v>
      </c>
      <c r="G25" s="56"/>
      <c r="H25" s="56">
        <f>G25-F25</f>
        <v>0</v>
      </c>
      <c r="I25" s="55" t="e">
        <f t="shared" si="0"/>
        <v>#DIV/0!</v>
      </c>
    </row>
    <row r="26" spans="1:9" ht="15">
      <c r="A26" s="43" t="s">
        <v>73</v>
      </c>
      <c r="B26" s="44"/>
      <c r="C26" s="44"/>
      <c r="D26" s="58">
        <f>D24+D20+D14+D9</f>
        <v>155500</v>
      </c>
      <c r="E26" s="58">
        <f>E24+E20+E14+E9</f>
        <v>231868.97</v>
      </c>
      <c r="F26" s="58">
        <f>F24+F20+F14+F9</f>
        <v>177868.97</v>
      </c>
      <c r="G26" s="58">
        <f>G24+G20+G14+G9</f>
        <v>107864.27</v>
      </c>
      <c r="H26" s="58">
        <f>H24+H20+H14+H9</f>
        <v>-70004.7</v>
      </c>
      <c r="I26" s="55">
        <f t="shared" si="0"/>
        <v>60.642544902576326</v>
      </c>
    </row>
    <row r="27" spans="1:9" ht="15">
      <c r="A27" s="43" t="s">
        <v>74</v>
      </c>
      <c r="B27" s="44"/>
      <c r="C27" s="44"/>
      <c r="D27" s="58">
        <f>D26</f>
        <v>155500</v>
      </c>
      <c r="E27" s="58">
        <f>E26</f>
        <v>231868.97</v>
      </c>
      <c r="F27" s="58">
        <f>F26</f>
        <v>177868.97</v>
      </c>
      <c r="G27" s="58">
        <f>G26</f>
        <v>107864.27</v>
      </c>
      <c r="H27" s="58">
        <f>H26</f>
        <v>-70004.7</v>
      </c>
      <c r="I27" s="55">
        <f t="shared" si="0"/>
        <v>60.642544902576326</v>
      </c>
    </row>
  </sheetData>
  <sheetProtection/>
  <mergeCells count="10">
    <mergeCell ref="A26:C26"/>
    <mergeCell ref="A27:C27"/>
    <mergeCell ref="B2:I2"/>
    <mergeCell ref="B3:I3"/>
    <mergeCell ref="B4:I4"/>
    <mergeCell ref="B5:I5"/>
    <mergeCell ref="A7:A8"/>
    <mergeCell ref="B7:B8"/>
    <mergeCell ref="C7:C8"/>
    <mergeCell ref="D7:I7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Danko &amp; 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Danko</dc:creator>
  <cp:keywords/>
  <dc:description/>
  <cp:lastModifiedBy>Пользователь</cp:lastModifiedBy>
  <cp:lastPrinted>2018-04-10T17:28:40Z</cp:lastPrinted>
  <dcterms:created xsi:type="dcterms:W3CDTF">2012-01-04T08:03:56Z</dcterms:created>
  <dcterms:modified xsi:type="dcterms:W3CDTF">2018-04-10T18:13:17Z</dcterms:modified>
  <cp:category/>
  <cp:version/>
  <cp:contentType/>
  <cp:contentStatus/>
</cp:coreProperties>
</file>